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11640"/>
  </bookViews>
  <sheets>
    <sheet name="T And E Expense Activity by Car" sheetId="1" r:id="rId1"/>
  </sheets>
  <calcPr calcId="125725"/>
</workbook>
</file>

<file path=xl/calcChain.xml><?xml version="1.0" encoding="utf-8"?>
<calcChain xmlns="http://schemas.openxmlformats.org/spreadsheetml/2006/main">
  <c r="A1" i="1"/>
  <c r="E3"/>
  <c r="A5"/>
  <c r="B5"/>
  <c r="C5"/>
  <c r="D5"/>
  <c r="E5"/>
  <c r="B7"/>
  <c r="B8"/>
  <c r="B9"/>
  <c r="B10"/>
  <c r="B11"/>
  <c r="B12"/>
  <c r="B13"/>
  <c r="B14"/>
  <c r="B15"/>
  <c r="B17"/>
  <c r="B18"/>
  <c r="B19"/>
  <c r="B20"/>
  <c r="B21"/>
  <c r="B22"/>
  <c r="B23"/>
  <c r="B24"/>
  <c r="B25"/>
  <c r="B27"/>
  <c r="B28"/>
  <c r="B29"/>
  <c r="B30"/>
  <c r="B31"/>
  <c r="B32"/>
  <c r="B33"/>
  <c r="B34"/>
  <c r="B35"/>
  <c r="B37"/>
  <c r="B38"/>
  <c r="B39"/>
  <c r="B40"/>
  <c r="B41"/>
  <c r="B42"/>
  <c r="B43"/>
  <c r="B44"/>
  <c r="B45"/>
  <c r="B47"/>
  <c r="B48"/>
  <c r="B49"/>
  <c r="B50"/>
  <c r="B51"/>
  <c r="B52"/>
  <c r="B53"/>
  <c r="B54"/>
  <c r="B55"/>
  <c r="B57"/>
  <c r="B58"/>
  <c r="B59"/>
  <c r="B60"/>
  <c r="B61"/>
  <c r="B62"/>
  <c r="B63"/>
  <c r="B64"/>
  <c r="B65"/>
  <c r="B67"/>
  <c r="B68"/>
  <c r="B69"/>
  <c r="B70"/>
  <c r="B71"/>
  <c r="B72"/>
  <c r="B73"/>
  <c r="B74"/>
  <c r="B75"/>
  <c r="B77"/>
  <c r="B78"/>
  <c r="B79"/>
  <c r="B80"/>
  <c r="B81"/>
  <c r="B82"/>
  <c r="B83"/>
  <c r="B84"/>
  <c r="B85"/>
  <c r="B87"/>
  <c r="B88"/>
  <c r="B89"/>
  <c r="B90"/>
  <c r="B91"/>
  <c r="B92"/>
  <c r="B93"/>
  <c r="B94"/>
  <c r="B95"/>
  <c r="B97"/>
  <c r="B98"/>
  <c r="B99"/>
  <c r="B100"/>
  <c r="B101"/>
  <c r="B102"/>
  <c r="B103"/>
  <c r="B104"/>
  <c r="B105"/>
  <c r="B107"/>
  <c r="B108"/>
  <c r="B109"/>
  <c r="B110"/>
  <c r="B111"/>
  <c r="B112"/>
  <c r="B113"/>
  <c r="B114"/>
  <c r="B115"/>
  <c r="B117"/>
  <c r="B118"/>
  <c r="B119"/>
  <c r="B120"/>
  <c r="B121"/>
  <c r="B122"/>
  <c r="B123"/>
  <c r="B124"/>
  <c r="B125"/>
  <c r="B127"/>
  <c r="B128"/>
  <c r="B129"/>
  <c r="B130"/>
  <c r="B131"/>
  <c r="B132"/>
  <c r="B133"/>
  <c r="B134"/>
  <c r="B135"/>
  <c r="B137"/>
  <c r="B138"/>
  <c r="B139"/>
  <c r="B140"/>
  <c r="B141"/>
  <c r="B142"/>
  <c r="B143"/>
  <c r="B144"/>
  <c r="B145"/>
  <c r="B147"/>
  <c r="B148"/>
  <c r="B149"/>
  <c r="B150"/>
  <c r="B151"/>
  <c r="B152"/>
  <c r="B153"/>
  <c r="B154"/>
  <c r="B155"/>
  <c r="B157"/>
  <c r="B158"/>
  <c r="B159"/>
  <c r="B160"/>
  <c r="B161"/>
  <c r="B162"/>
  <c r="B163"/>
  <c r="B164"/>
  <c r="B165"/>
  <c r="B167"/>
  <c r="B168"/>
  <c r="B169"/>
  <c r="B170"/>
  <c r="B171"/>
  <c r="B172"/>
  <c r="B173"/>
  <c r="B174"/>
  <c r="B175"/>
  <c r="B177"/>
  <c r="B178"/>
  <c r="B179"/>
  <c r="B180"/>
  <c r="B181"/>
  <c r="B182"/>
  <c r="B183"/>
  <c r="B184"/>
  <c r="B185"/>
  <c r="B187"/>
  <c r="B188"/>
  <c r="B189"/>
  <c r="B190"/>
  <c r="B191"/>
  <c r="B192"/>
  <c r="B193"/>
  <c r="B194"/>
  <c r="B195"/>
  <c r="B197"/>
  <c r="B198"/>
  <c r="B199"/>
  <c r="B200"/>
  <c r="B201"/>
  <c r="B202"/>
  <c r="B203"/>
  <c r="B204"/>
  <c r="B205"/>
  <c r="B207"/>
  <c r="B208"/>
  <c r="B209"/>
  <c r="B210"/>
  <c r="B211"/>
  <c r="B212"/>
  <c r="B213"/>
  <c r="B214"/>
  <c r="B215"/>
  <c r="B217"/>
  <c r="B218"/>
  <c r="B219"/>
  <c r="B220"/>
  <c r="B221"/>
  <c r="B222"/>
  <c r="B223"/>
  <c r="B224"/>
  <c r="B225"/>
  <c r="B227"/>
  <c r="B228"/>
  <c r="B229"/>
  <c r="B230"/>
  <c r="B231"/>
  <c r="B232"/>
  <c r="B233"/>
  <c r="B234"/>
  <c r="B235"/>
  <c r="B237"/>
  <c r="B238"/>
  <c r="B239"/>
  <c r="B240"/>
  <c r="B241"/>
  <c r="B242"/>
  <c r="B243"/>
  <c r="B244"/>
  <c r="B245"/>
  <c r="A246"/>
  <c r="B247"/>
  <c r="B248"/>
  <c r="B249"/>
  <c r="B250"/>
  <c r="B251"/>
  <c r="B252"/>
  <c r="B253"/>
  <c r="B254"/>
  <c r="B255"/>
</calcChain>
</file>

<file path=xl/sharedStrings.xml><?xml version="1.0" encoding="utf-8"?>
<sst xmlns="http://schemas.openxmlformats.org/spreadsheetml/2006/main" count="27" uniqueCount="27">
  <si>
    <t>DCPCARD</t>
  </si>
  <si>
    <t>Date/Time Printed: 3/1/2013 10:37:50 AM</t>
  </si>
  <si>
    <t>Selection Criteria: Post Date Is Between '10/1/2012' AND '2/28/2013'</t>
  </si>
  <si>
    <t>MYERS, MARGARET</t>
  </si>
  <si>
    <t>MCLEESE, GAIL</t>
  </si>
  <si>
    <t>ACQUAH, SABINA E.</t>
  </si>
  <si>
    <t>SHORTER, PORTIA</t>
  </si>
  <si>
    <t>FARMER, FELICIA</t>
  </si>
  <si>
    <t>SPOONER, BETH</t>
  </si>
  <si>
    <t>JACKSON, VANESSA</t>
  </si>
  <si>
    <t>LUCAS, VALERIE</t>
  </si>
  <si>
    <t>BATRA, RADHIKA</t>
  </si>
  <si>
    <t>DOUGLAS, MALLIE</t>
  </si>
  <si>
    <t>BOND, JOHNETTA</t>
  </si>
  <si>
    <t>CASH, LENIA</t>
  </si>
  <si>
    <t>HIGH, TANYA</t>
  </si>
  <si>
    <t>CAPPELLO, STEVE</t>
  </si>
  <si>
    <t>FERGUSON, TAKIEA</t>
  </si>
  <si>
    <t>COOKS, PATRICIA</t>
  </si>
  <si>
    <t>LEE, LAVERNE</t>
  </si>
  <si>
    <t>OWENS, SAKINA</t>
  </si>
  <si>
    <t>FREIS, DEBORAH</t>
  </si>
  <si>
    <t>SIMMS, CHRISTINA</t>
  </si>
  <si>
    <t>POWELL, ALBERT</t>
  </si>
  <si>
    <t>JOHNSON, DORETHA</t>
  </si>
  <si>
    <t>BENNETT, DEBORAH</t>
  </si>
  <si>
    <t>CHRISTINA, SIMMS</t>
  </si>
</sst>
</file>

<file path=xl/styles.xml><?xml version="1.0" encoding="utf-8"?>
<styleSheet xmlns="http://schemas.openxmlformats.org/spreadsheetml/2006/main">
  <numFmts count="2">
    <numFmt numFmtId="164" formatCode="[$-1010409]General"/>
    <numFmt numFmtId="165" formatCode="[$-1010409]&quot;$&quot;#,##0.00;\(&quot;$&quot;#,##0.00\)"/>
  </numFmts>
  <fonts count="7">
    <font>
      <sz val="10"/>
      <name val="Arial"/>
      <charset val="1"/>
    </font>
    <font>
      <sz val="10"/>
      <color indexed="8"/>
      <name val="Arial"/>
      <family val="2"/>
    </font>
    <font>
      <b/>
      <sz val="18"/>
      <color indexed="18"/>
      <name val="Times New Roman"/>
      <family val="1"/>
    </font>
    <font>
      <b/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16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>
      <alignment wrapText="1"/>
    </xf>
  </cellStyleXfs>
  <cellXfs count="30">
    <xf numFmtId="0" fontId="0" fillId="0" borderId="0" xfId="0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165" fontId="4" fillId="0" borderId="0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5" fontId="5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 vertical="top" wrapText="1"/>
    </xf>
    <xf numFmtId="164" fontId="6" fillId="0" borderId="2" xfId="0" applyNumberFormat="1" applyFont="1" applyFill="1" applyBorder="1" applyAlignment="1">
      <alignment vertical="top" wrapText="1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255"/>
  <sheetViews>
    <sheetView showGridLines="0" tabSelected="1" workbookViewId="0">
      <selection sqref="A1:E1"/>
    </sheetView>
  </sheetViews>
  <sheetFormatPr defaultRowHeight="12.75"/>
  <cols>
    <col min="1" max="1" width="11.85546875" customWidth="1"/>
    <col min="2" max="2" width="17.140625" customWidth="1"/>
    <col min="3" max="3" width="22.28515625" customWidth="1"/>
    <col min="4" max="4" width="24" customWidth="1"/>
    <col min="5" max="5" width="20.28515625" customWidth="1"/>
    <col min="6" max="6" width="0.42578125" customWidth="1"/>
  </cols>
  <sheetData>
    <row r="1" spans="1:6" ht="22.5" customHeight="1">
      <c r="A1" s="26" t="str">
        <f>"T &amp; E Expense Activity by Cardholder"</f>
        <v>T &amp; E Expense Activity by Cardholder</v>
      </c>
      <c r="B1" s="26"/>
      <c r="C1" s="26"/>
      <c r="D1" s="26"/>
      <c r="E1" s="26"/>
      <c r="F1" s="1"/>
    </row>
    <row r="2" spans="1:6" ht="18" customHeight="1">
      <c r="A2" s="27" t="s">
        <v>0</v>
      </c>
      <c r="B2" s="27"/>
      <c r="C2" s="27"/>
      <c r="D2" s="27"/>
      <c r="E2" s="27"/>
      <c r="F2" s="1"/>
    </row>
    <row r="3" spans="1:6" ht="22.5">
      <c r="A3" s="28" t="s">
        <v>1</v>
      </c>
      <c r="B3" s="28"/>
      <c r="C3" s="3"/>
      <c r="D3" s="3"/>
      <c r="E3" s="4" t="str">
        <f>"Orientation: Portrait"</f>
        <v>Orientation: Portrait</v>
      </c>
      <c r="F3" s="1"/>
    </row>
    <row r="4" spans="1:6" ht="18" customHeight="1">
      <c r="A4" s="29" t="s">
        <v>2</v>
      </c>
      <c r="B4" s="29"/>
      <c r="C4" s="29"/>
      <c r="D4" s="29"/>
      <c r="E4" s="29"/>
      <c r="F4" s="1"/>
    </row>
    <row r="5" spans="1:6" ht="24">
      <c r="A5" s="6" t="str">
        <f>"Cardholder Name"</f>
        <v>Cardholder Name</v>
      </c>
      <c r="B5" s="7" t="str">
        <f>"Type"</f>
        <v>Type</v>
      </c>
      <c r="C5" s="8" t="str">
        <f>"Count"</f>
        <v>Count</v>
      </c>
      <c r="D5" s="8" t="str">
        <f>"Amount"</f>
        <v>Amount</v>
      </c>
      <c r="E5" s="8" t="str">
        <f>"Average"</f>
        <v>Average</v>
      </c>
      <c r="F5" s="1"/>
    </row>
    <row r="6" spans="1:6" ht="22.5">
      <c r="A6" s="25" t="s">
        <v>3</v>
      </c>
      <c r="B6" s="25"/>
      <c r="C6" s="25"/>
      <c r="D6" s="4"/>
      <c r="E6" s="4"/>
      <c r="F6" s="1"/>
    </row>
    <row r="7" spans="1:6" ht="22.5">
      <c r="A7" s="9"/>
      <c r="B7" s="2" t="str">
        <f>"Airlines:"</f>
        <v>Airlines:</v>
      </c>
      <c r="C7" s="10">
        <v>0</v>
      </c>
      <c r="D7" s="11">
        <v>0</v>
      </c>
      <c r="E7" s="11">
        <v>0</v>
      </c>
      <c r="F7" s="1"/>
    </row>
    <row r="8" spans="1:6" ht="22.5">
      <c r="A8" s="9"/>
      <c r="B8" s="2" t="str">
        <f>"Lodging:"</f>
        <v>Lodging:</v>
      </c>
      <c r="C8" s="10">
        <v>0</v>
      </c>
      <c r="D8" s="11">
        <v>0</v>
      </c>
      <c r="E8" s="11">
        <v>0</v>
      </c>
      <c r="F8" s="1"/>
    </row>
    <row r="9" spans="1:6" ht="22.5">
      <c r="A9" s="9"/>
      <c r="B9" s="2" t="str">
        <f>"Car:"</f>
        <v>Car:</v>
      </c>
      <c r="C9" s="10">
        <v>0</v>
      </c>
      <c r="D9" s="11">
        <v>0</v>
      </c>
      <c r="E9" s="11">
        <v>0</v>
      </c>
      <c r="F9" s="1"/>
    </row>
    <row r="10" spans="1:6" ht="22.5">
      <c r="A10" s="9"/>
      <c r="B10" s="2" t="str">
        <f>"Mass Transportation:"</f>
        <v>Mass Transportation:</v>
      </c>
      <c r="C10" s="10">
        <v>0</v>
      </c>
      <c r="D10" s="11">
        <v>0</v>
      </c>
      <c r="E10" s="11">
        <v>0</v>
      </c>
      <c r="F10" s="1"/>
    </row>
    <row r="11" spans="1:6" ht="22.5">
      <c r="A11" s="9"/>
      <c r="B11" s="2" t="str">
        <f>"Transportation:"</f>
        <v>Transportation:</v>
      </c>
      <c r="C11" s="10">
        <v>2</v>
      </c>
      <c r="D11" s="11">
        <v>508.68</v>
      </c>
      <c r="E11" s="11">
        <v>254.34</v>
      </c>
      <c r="F11" s="1"/>
    </row>
    <row r="12" spans="1:6" ht="22.5">
      <c r="A12" s="9"/>
      <c r="B12" s="2" t="str">
        <f>"Restaurant:"</f>
        <v>Restaurant:</v>
      </c>
      <c r="C12" s="10">
        <v>0</v>
      </c>
      <c r="D12" s="11">
        <v>0</v>
      </c>
      <c r="E12" s="11">
        <v>0</v>
      </c>
      <c r="F12" s="1"/>
    </row>
    <row r="13" spans="1:6" ht="22.5">
      <c r="A13" s="9"/>
      <c r="B13" s="2" t="str">
        <f>"Cash:"</f>
        <v>Cash:</v>
      </c>
      <c r="C13" s="10">
        <v>0</v>
      </c>
      <c r="D13" s="11">
        <v>0</v>
      </c>
      <c r="E13" s="11">
        <v>0</v>
      </c>
      <c r="F13" s="1"/>
    </row>
    <row r="14" spans="1:6" ht="22.5">
      <c r="A14" s="9"/>
      <c r="B14" s="2" t="str">
        <f>"Other:"</f>
        <v>Other:</v>
      </c>
      <c r="C14" s="10">
        <v>8</v>
      </c>
      <c r="D14" s="11">
        <v>3112.69</v>
      </c>
      <c r="E14" s="11">
        <v>389.08625000000001</v>
      </c>
      <c r="F14" s="1"/>
    </row>
    <row r="15" spans="1:6" ht="22.5">
      <c r="A15" s="9"/>
      <c r="B15" s="12" t="str">
        <f>"Total"</f>
        <v>Total</v>
      </c>
      <c r="C15" s="13">
        <v>10</v>
      </c>
      <c r="D15" s="14">
        <v>3621.37</v>
      </c>
      <c r="E15" s="14">
        <v>362.137</v>
      </c>
      <c r="F15" s="1"/>
    </row>
    <row r="16" spans="1:6" ht="22.5">
      <c r="A16" s="25" t="s">
        <v>4</v>
      </c>
      <c r="B16" s="25"/>
      <c r="C16" s="25"/>
      <c r="D16" s="4"/>
      <c r="E16" s="4"/>
      <c r="F16" s="1"/>
    </row>
    <row r="17" spans="1:6" ht="22.5">
      <c r="A17" s="9"/>
      <c r="B17" s="2" t="str">
        <f>"Airlines:"</f>
        <v>Airlines:</v>
      </c>
      <c r="C17" s="10">
        <v>0</v>
      </c>
      <c r="D17" s="11">
        <v>0</v>
      </c>
      <c r="E17" s="11">
        <v>0</v>
      </c>
      <c r="F17" s="1"/>
    </row>
    <row r="18" spans="1:6" ht="22.5">
      <c r="A18" s="9"/>
      <c r="B18" s="2" t="str">
        <f>"Lodging:"</f>
        <v>Lodging:</v>
      </c>
      <c r="C18" s="10">
        <v>0</v>
      </c>
      <c r="D18" s="11">
        <v>0</v>
      </c>
      <c r="E18" s="11">
        <v>0</v>
      </c>
      <c r="F18" s="1"/>
    </row>
    <row r="19" spans="1:6" ht="22.5">
      <c r="A19" s="9"/>
      <c r="B19" s="2" t="str">
        <f>"Car:"</f>
        <v>Car:</v>
      </c>
      <c r="C19" s="10">
        <v>0</v>
      </c>
      <c r="D19" s="11">
        <v>0</v>
      </c>
      <c r="E19" s="11">
        <v>0</v>
      </c>
      <c r="F19" s="1"/>
    </row>
    <row r="20" spans="1:6" ht="22.5">
      <c r="A20" s="9"/>
      <c r="B20" s="2" t="str">
        <f>"Mass Transportation:"</f>
        <v>Mass Transportation:</v>
      </c>
      <c r="C20" s="10">
        <v>0</v>
      </c>
      <c r="D20" s="11">
        <v>0</v>
      </c>
      <c r="E20" s="11">
        <v>0</v>
      </c>
      <c r="F20" s="1"/>
    </row>
    <row r="21" spans="1:6" ht="22.5">
      <c r="A21" s="9"/>
      <c r="B21" s="2" t="str">
        <f>"Transportation:"</f>
        <v>Transportation:</v>
      </c>
      <c r="C21" s="10">
        <v>1</v>
      </c>
      <c r="D21" s="11">
        <v>500</v>
      </c>
      <c r="E21" s="11">
        <v>500</v>
      </c>
      <c r="F21" s="1"/>
    </row>
    <row r="22" spans="1:6" ht="22.5">
      <c r="A22" s="9"/>
      <c r="B22" s="2" t="str">
        <f>"Restaurant:"</f>
        <v>Restaurant:</v>
      </c>
      <c r="C22" s="10">
        <v>0</v>
      </c>
      <c r="D22" s="11">
        <v>0</v>
      </c>
      <c r="E22" s="11">
        <v>0</v>
      </c>
      <c r="F22" s="1"/>
    </row>
    <row r="23" spans="1:6" ht="22.5">
      <c r="A23" s="9"/>
      <c r="B23" s="2" t="str">
        <f>"Cash:"</f>
        <v>Cash:</v>
      </c>
      <c r="C23" s="10">
        <v>0</v>
      </c>
      <c r="D23" s="11">
        <v>0</v>
      </c>
      <c r="E23" s="11">
        <v>0</v>
      </c>
      <c r="F23" s="1"/>
    </row>
    <row r="24" spans="1:6" ht="22.5">
      <c r="A24" s="9"/>
      <c r="B24" s="2" t="str">
        <f>"Other:"</f>
        <v>Other:</v>
      </c>
      <c r="C24" s="10">
        <v>17</v>
      </c>
      <c r="D24" s="11">
        <v>6805.26</v>
      </c>
      <c r="E24" s="11">
        <v>400.309411764706</v>
      </c>
      <c r="F24" s="1"/>
    </row>
    <row r="25" spans="1:6" ht="22.5">
      <c r="A25" s="9"/>
      <c r="B25" s="12" t="str">
        <f>"Total"</f>
        <v>Total</v>
      </c>
      <c r="C25" s="13">
        <v>18</v>
      </c>
      <c r="D25" s="14">
        <v>7305.26</v>
      </c>
      <c r="E25" s="14">
        <v>405.84777777777799</v>
      </c>
      <c r="F25" s="1"/>
    </row>
    <row r="26" spans="1:6" ht="22.5">
      <c r="A26" s="25" t="s">
        <v>5</v>
      </c>
      <c r="B26" s="25"/>
      <c r="C26" s="25"/>
      <c r="D26" s="4"/>
      <c r="E26" s="4"/>
      <c r="F26" s="1"/>
    </row>
    <row r="27" spans="1:6" ht="22.5">
      <c r="A27" s="9"/>
      <c r="B27" s="2" t="str">
        <f>"Airlines:"</f>
        <v>Airlines:</v>
      </c>
      <c r="C27" s="10">
        <v>0</v>
      </c>
      <c r="D27" s="11">
        <v>0</v>
      </c>
      <c r="E27" s="11">
        <v>0</v>
      </c>
      <c r="F27" s="1"/>
    </row>
    <row r="28" spans="1:6" ht="22.5">
      <c r="A28" s="9"/>
      <c r="B28" s="2" t="str">
        <f>"Lodging:"</f>
        <v>Lodging:</v>
      </c>
      <c r="C28" s="10">
        <v>0</v>
      </c>
      <c r="D28" s="11">
        <v>0</v>
      </c>
      <c r="E28" s="11">
        <v>0</v>
      </c>
      <c r="F28" s="1"/>
    </row>
    <row r="29" spans="1:6" ht="22.5">
      <c r="A29" s="9"/>
      <c r="B29" s="2" t="str">
        <f>"Car:"</f>
        <v>Car:</v>
      </c>
      <c r="C29" s="10">
        <v>0</v>
      </c>
      <c r="D29" s="11">
        <v>0</v>
      </c>
      <c r="E29" s="11">
        <v>0</v>
      </c>
      <c r="F29" s="1"/>
    </row>
    <row r="30" spans="1:6" ht="22.5">
      <c r="A30" s="9"/>
      <c r="B30" s="2" t="str">
        <f>"Mass Transportation:"</f>
        <v>Mass Transportation:</v>
      </c>
      <c r="C30" s="10">
        <v>0</v>
      </c>
      <c r="D30" s="11">
        <v>0</v>
      </c>
      <c r="E30" s="11">
        <v>0</v>
      </c>
      <c r="F30" s="1"/>
    </row>
    <row r="31" spans="1:6" ht="22.5">
      <c r="A31" s="9"/>
      <c r="B31" s="2" t="str">
        <f>"Transportation:"</f>
        <v>Transportation:</v>
      </c>
      <c r="C31" s="10">
        <v>2</v>
      </c>
      <c r="D31" s="11">
        <v>72.28</v>
      </c>
      <c r="E31" s="11">
        <v>36.14</v>
      </c>
      <c r="F31" s="1"/>
    </row>
    <row r="32" spans="1:6" ht="22.5">
      <c r="A32" s="9"/>
      <c r="B32" s="2" t="str">
        <f>"Restaurant:"</f>
        <v>Restaurant:</v>
      </c>
      <c r="C32" s="10">
        <v>0</v>
      </c>
      <c r="D32" s="11">
        <v>0</v>
      </c>
      <c r="E32" s="11">
        <v>0</v>
      </c>
      <c r="F32" s="1"/>
    </row>
    <row r="33" spans="1:6" ht="22.5">
      <c r="A33" s="9"/>
      <c r="B33" s="2" t="str">
        <f>"Cash:"</f>
        <v>Cash:</v>
      </c>
      <c r="C33" s="10">
        <v>0</v>
      </c>
      <c r="D33" s="11">
        <v>0</v>
      </c>
      <c r="E33" s="11">
        <v>0</v>
      </c>
      <c r="F33" s="1"/>
    </row>
    <row r="34" spans="1:6" ht="22.5">
      <c r="A34" s="9"/>
      <c r="B34" s="2" t="str">
        <f>"Other:"</f>
        <v>Other:</v>
      </c>
      <c r="C34" s="10">
        <v>12</v>
      </c>
      <c r="D34" s="11">
        <v>4260.07</v>
      </c>
      <c r="E34" s="11">
        <v>355.00583333333299</v>
      </c>
      <c r="F34" s="1"/>
    </row>
    <row r="35" spans="1:6" ht="22.5">
      <c r="A35" s="9"/>
      <c r="B35" s="12" t="str">
        <f>"Total"</f>
        <v>Total</v>
      </c>
      <c r="C35" s="13">
        <v>14</v>
      </c>
      <c r="D35" s="14">
        <v>4332.3500000000004</v>
      </c>
      <c r="E35" s="14">
        <v>309.45357142857199</v>
      </c>
      <c r="F35" s="1"/>
    </row>
    <row r="36" spans="1:6" ht="22.5">
      <c r="A36" s="25" t="s">
        <v>6</v>
      </c>
      <c r="B36" s="25"/>
      <c r="C36" s="25"/>
      <c r="D36" s="4"/>
      <c r="E36" s="4"/>
      <c r="F36" s="1"/>
    </row>
    <row r="37" spans="1:6" ht="22.5">
      <c r="A37" s="9"/>
      <c r="B37" s="2" t="str">
        <f>"Airlines:"</f>
        <v>Airlines:</v>
      </c>
      <c r="C37" s="10">
        <v>0</v>
      </c>
      <c r="D37" s="11">
        <v>0</v>
      </c>
      <c r="E37" s="11">
        <v>0</v>
      </c>
      <c r="F37" s="1"/>
    </row>
    <row r="38" spans="1:6" ht="22.5">
      <c r="A38" s="9"/>
      <c r="B38" s="2" t="str">
        <f>"Lodging:"</f>
        <v>Lodging:</v>
      </c>
      <c r="C38" s="10">
        <v>0</v>
      </c>
      <c r="D38" s="11">
        <v>0</v>
      </c>
      <c r="E38" s="11">
        <v>0</v>
      </c>
      <c r="F38" s="1"/>
    </row>
    <row r="39" spans="1:6" ht="22.5">
      <c r="A39" s="9"/>
      <c r="B39" s="2" t="str">
        <f>"Car:"</f>
        <v>Car:</v>
      </c>
      <c r="C39" s="10">
        <v>0</v>
      </c>
      <c r="D39" s="11">
        <v>0</v>
      </c>
      <c r="E39" s="11">
        <v>0</v>
      </c>
      <c r="F39" s="1"/>
    </row>
    <row r="40" spans="1:6" ht="22.5">
      <c r="A40" s="9"/>
      <c r="B40" s="2" t="str">
        <f>"Mass Transportation:"</f>
        <v>Mass Transportation:</v>
      </c>
      <c r="C40" s="10">
        <v>0</v>
      </c>
      <c r="D40" s="11">
        <v>0</v>
      </c>
      <c r="E40" s="11">
        <v>0</v>
      </c>
      <c r="F40" s="1"/>
    </row>
    <row r="41" spans="1:6" ht="22.5">
      <c r="A41" s="9"/>
      <c r="B41" s="2" t="str">
        <f>"Transportation:"</f>
        <v>Transportation:</v>
      </c>
      <c r="C41" s="10">
        <v>0</v>
      </c>
      <c r="D41" s="11">
        <v>0</v>
      </c>
      <c r="E41" s="11">
        <v>0</v>
      </c>
      <c r="F41" s="1"/>
    </row>
    <row r="42" spans="1:6" ht="22.5">
      <c r="A42" s="9"/>
      <c r="B42" s="2" t="str">
        <f>"Restaurant:"</f>
        <v>Restaurant:</v>
      </c>
      <c r="C42" s="10">
        <v>0</v>
      </c>
      <c r="D42" s="11">
        <v>0</v>
      </c>
      <c r="E42" s="11">
        <v>0</v>
      </c>
      <c r="F42" s="1"/>
    </row>
    <row r="43" spans="1:6" ht="22.5">
      <c r="A43" s="9"/>
      <c r="B43" s="2" t="str">
        <f>"Cash:"</f>
        <v>Cash:</v>
      </c>
      <c r="C43" s="10">
        <v>0</v>
      </c>
      <c r="D43" s="11">
        <v>0</v>
      </c>
      <c r="E43" s="11">
        <v>0</v>
      </c>
      <c r="F43" s="1"/>
    </row>
    <row r="44" spans="1:6" ht="22.5">
      <c r="A44" s="9"/>
      <c r="B44" s="2" t="str">
        <f>"Other:"</f>
        <v>Other:</v>
      </c>
      <c r="C44" s="10">
        <v>21</v>
      </c>
      <c r="D44" s="11">
        <v>7319.84</v>
      </c>
      <c r="E44" s="11">
        <v>348.56380952380999</v>
      </c>
      <c r="F44" s="1"/>
    </row>
    <row r="45" spans="1:6" ht="22.5">
      <c r="A45" s="9"/>
      <c r="B45" s="12" t="str">
        <f>"Total"</f>
        <v>Total</v>
      </c>
      <c r="C45" s="13">
        <v>21</v>
      </c>
      <c r="D45" s="14">
        <v>7319.84</v>
      </c>
      <c r="E45" s="14">
        <v>348.56380952380999</v>
      </c>
      <c r="F45" s="1"/>
    </row>
    <row r="46" spans="1:6" ht="22.5">
      <c r="A46" s="25" t="s">
        <v>7</v>
      </c>
      <c r="B46" s="25"/>
      <c r="C46" s="25"/>
      <c r="D46" s="4"/>
      <c r="E46" s="4"/>
      <c r="F46" s="1"/>
    </row>
    <row r="47" spans="1:6" ht="22.5">
      <c r="A47" s="9"/>
      <c r="B47" s="2" t="str">
        <f>"Airlines:"</f>
        <v>Airlines:</v>
      </c>
      <c r="C47" s="10">
        <v>2</v>
      </c>
      <c r="D47" s="11">
        <v>972.4</v>
      </c>
      <c r="E47" s="11">
        <v>486.2</v>
      </c>
      <c r="F47" s="1"/>
    </row>
    <row r="48" spans="1:6" ht="22.5">
      <c r="A48" s="9"/>
      <c r="B48" s="2" t="str">
        <f>"Lodging:"</f>
        <v>Lodging:</v>
      </c>
      <c r="C48" s="10">
        <v>0</v>
      </c>
      <c r="D48" s="11">
        <v>0</v>
      </c>
      <c r="E48" s="11">
        <v>0</v>
      </c>
      <c r="F48" s="1"/>
    </row>
    <row r="49" spans="1:6" ht="22.5">
      <c r="A49" s="9"/>
      <c r="B49" s="2" t="str">
        <f>"Car:"</f>
        <v>Car:</v>
      </c>
      <c r="C49" s="10">
        <v>0</v>
      </c>
      <c r="D49" s="11">
        <v>0</v>
      </c>
      <c r="E49" s="11">
        <v>0</v>
      </c>
      <c r="F49" s="1"/>
    </row>
    <row r="50" spans="1:6" ht="22.5">
      <c r="A50" s="9"/>
      <c r="B50" s="2" t="str">
        <f>"Mass Transportation:"</f>
        <v>Mass Transportation:</v>
      </c>
      <c r="C50" s="10">
        <v>0</v>
      </c>
      <c r="D50" s="11">
        <v>0</v>
      </c>
      <c r="E50" s="11">
        <v>0</v>
      </c>
      <c r="F50" s="1"/>
    </row>
    <row r="51" spans="1:6" ht="22.5">
      <c r="A51" s="9"/>
      <c r="B51" s="2" t="str">
        <f>"Transportation:"</f>
        <v>Transportation:</v>
      </c>
      <c r="C51" s="10">
        <v>2</v>
      </c>
      <c r="D51" s="11">
        <v>608</v>
      </c>
      <c r="E51" s="11">
        <v>304</v>
      </c>
      <c r="F51" s="1"/>
    </row>
    <row r="52" spans="1:6" ht="22.5">
      <c r="A52" s="9"/>
      <c r="B52" s="2" t="str">
        <f>"Restaurant:"</f>
        <v>Restaurant:</v>
      </c>
      <c r="C52" s="10">
        <v>0</v>
      </c>
      <c r="D52" s="11">
        <v>0</v>
      </c>
      <c r="E52" s="11">
        <v>0</v>
      </c>
      <c r="F52" s="1"/>
    </row>
    <row r="53" spans="1:6" ht="22.5">
      <c r="A53" s="9"/>
      <c r="B53" s="2" t="str">
        <f>"Cash:"</f>
        <v>Cash:</v>
      </c>
      <c r="C53" s="10">
        <v>0</v>
      </c>
      <c r="D53" s="11">
        <v>0</v>
      </c>
      <c r="E53" s="11">
        <v>0</v>
      </c>
      <c r="F53" s="1"/>
    </row>
    <row r="54" spans="1:6" ht="22.5">
      <c r="A54" s="9"/>
      <c r="B54" s="2" t="str">
        <f>"Other:"</f>
        <v>Other:</v>
      </c>
      <c r="C54" s="10">
        <v>35</v>
      </c>
      <c r="D54" s="11">
        <v>5434.01</v>
      </c>
      <c r="E54" s="11">
        <v>155.25742857142899</v>
      </c>
      <c r="F54" s="1"/>
    </row>
    <row r="55" spans="1:6" ht="22.5">
      <c r="A55" s="9"/>
      <c r="B55" s="12" t="str">
        <f>"Total"</f>
        <v>Total</v>
      </c>
      <c r="C55" s="13">
        <v>39</v>
      </c>
      <c r="D55" s="14">
        <v>7014.41</v>
      </c>
      <c r="E55" s="14">
        <v>179.856666666667</v>
      </c>
      <c r="F55" s="1"/>
    </row>
    <row r="56" spans="1:6" ht="22.5">
      <c r="A56" s="25" t="s">
        <v>8</v>
      </c>
      <c r="B56" s="25"/>
      <c r="C56" s="25"/>
      <c r="D56" s="4"/>
      <c r="E56" s="4"/>
      <c r="F56" s="1"/>
    </row>
    <row r="57" spans="1:6" ht="22.5">
      <c r="A57" s="9"/>
      <c r="B57" s="2" t="str">
        <f>"Airlines:"</f>
        <v>Airlines:</v>
      </c>
      <c r="C57" s="10">
        <v>0</v>
      </c>
      <c r="D57" s="11">
        <v>0</v>
      </c>
      <c r="E57" s="11">
        <v>0</v>
      </c>
      <c r="F57" s="1"/>
    </row>
    <row r="58" spans="1:6" ht="22.5">
      <c r="A58" s="9"/>
      <c r="B58" s="2" t="str">
        <f>"Lodging:"</f>
        <v>Lodging:</v>
      </c>
      <c r="C58" s="10">
        <v>0</v>
      </c>
      <c r="D58" s="11">
        <v>0</v>
      </c>
      <c r="E58" s="11">
        <v>0</v>
      </c>
      <c r="F58" s="1"/>
    </row>
    <row r="59" spans="1:6" ht="22.5">
      <c r="A59" s="9"/>
      <c r="B59" s="2" t="str">
        <f>"Car:"</f>
        <v>Car:</v>
      </c>
      <c r="C59" s="10">
        <v>0</v>
      </c>
      <c r="D59" s="11">
        <v>0</v>
      </c>
      <c r="E59" s="11">
        <v>0</v>
      </c>
      <c r="F59" s="1"/>
    </row>
    <row r="60" spans="1:6" ht="22.5">
      <c r="A60" s="9"/>
      <c r="B60" s="2" t="str">
        <f>"Mass Transportation:"</f>
        <v>Mass Transportation:</v>
      </c>
      <c r="C60" s="10">
        <v>0</v>
      </c>
      <c r="D60" s="11">
        <v>0</v>
      </c>
      <c r="E60" s="11">
        <v>0</v>
      </c>
      <c r="F60" s="1"/>
    </row>
    <row r="61" spans="1:6" ht="22.5">
      <c r="A61" s="9"/>
      <c r="B61" s="2" t="str">
        <f>"Transportation:"</f>
        <v>Transportation:</v>
      </c>
      <c r="C61" s="10">
        <v>0</v>
      </c>
      <c r="D61" s="11">
        <v>0</v>
      </c>
      <c r="E61" s="11">
        <v>0</v>
      </c>
      <c r="F61" s="1"/>
    </row>
    <row r="62" spans="1:6" ht="22.5">
      <c r="A62" s="9"/>
      <c r="B62" s="2" t="str">
        <f>"Restaurant:"</f>
        <v>Restaurant:</v>
      </c>
      <c r="C62" s="10">
        <v>0</v>
      </c>
      <c r="D62" s="11">
        <v>0</v>
      </c>
      <c r="E62" s="11">
        <v>0</v>
      </c>
      <c r="F62" s="1"/>
    </row>
    <row r="63" spans="1:6" ht="22.5">
      <c r="A63" s="9"/>
      <c r="B63" s="2" t="str">
        <f>"Cash:"</f>
        <v>Cash:</v>
      </c>
      <c r="C63" s="10">
        <v>0</v>
      </c>
      <c r="D63" s="11">
        <v>0</v>
      </c>
      <c r="E63" s="11">
        <v>0</v>
      </c>
      <c r="F63" s="1"/>
    </row>
    <row r="64" spans="1:6" ht="22.5">
      <c r="A64" s="9"/>
      <c r="B64" s="2" t="str">
        <f>"Other:"</f>
        <v>Other:</v>
      </c>
      <c r="C64" s="10">
        <v>9</v>
      </c>
      <c r="D64" s="11">
        <v>5718.79</v>
      </c>
      <c r="E64" s="11">
        <v>635.42111111111103</v>
      </c>
      <c r="F64" s="1"/>
    </row>
    <row r="65" spans="1:6" ht="22.5">
      <c r="A65" s="9"/>
      <c r="B65" s="12" t="str">
        <f>"Total"</f>
        <v>Total</v>
      </c>
      <c r="C65" s="13">
        <v>9</v>
      </c>
      <c r="D65" s="14">
        <v>5718.79</v>
      </c>
      <c r="E65" s="14">
        <v>635.42111111111103</v>
      </c>
      <c r="F65" s="1"/>
    </row>
    <row r="66" spans="1:6" ht="22.5">
      <c r="A66" s="25" t="s">
        <v>9</v>
      </c>
      <c r="B66" s="25"/>
      <c r="C66" s="25"/>
      <c r="D66" s="4"/>
      <c r="E66" s="4"/>
      <c r="F66" s="1"/>
    </row>
    <row r="67" spans="1:6" ht="22.5">
      <c r="A67" s="9"/>
      <c r="B67" s="2" t="str">
        <f>"Airlines:"</f>
        <v>Airlines:</v>
      </c>
      <c r="C67" s="10">
        <v>0</v>
      </c>
      <c r="D67" s="11">
        <v>0</v>
      </c>
      <c r="E67" s="11">
        <v>0</v>
      </c>
      <c r="F67" s="1"/>
    </row>
    <row r="68" spans="1:6" ht="22.5">
      <c r="A68" s="9"/>
      <c r="B68" s="2" t="str">
        <f>"Lodging:"</f>
        <v>Lodging:</v>
      </c>
      <c r="C68" s="10">
        <v>0</v>
      </c>
      <c r="D68" s="11">
        <v>0</v>
      </c>
      <c r="E68" s="11">
        <v>0</v>
      </c>
      <c r="F68" s="1"/>
    </row>
    <row r="69" spans="1:6" ht="22.5">
      <c r="A69" s="9"/>
      <c r="B69" s="2" t="str">
        <f>"Car:"</f>
        <v>Car:</v>
      </c>
      <c r="C69" s="10">
        <v>0</v>
      </c>
      <c r="D69" s="11">
        <v>0</v>
      </c>
      <c r="E69" s="11">
        <v>0</v>
      </c>
      <c r="F69" s="1"/>
    </row>
    <row r="70" spans="1:6" ht="22.5">
      <c r="A70" s="9"/>
      <c r="B70" s="2" t="str">
        <f>"Mass Transportation:"</f>
        <v>Mass Transportation:</v>
      </c>
      <c r="C70" s="10">
        <v>0</v>
      </c>
      <c r="D70" s="11">
        <v>0</v>
      </c>
      <c r="E70" s="11">
        <v>0</v>
      </c>
      <c r="F70" s="1"/>
    </row>
    <row r="71" spans="1:6" ht="22.5">
      <c r="A71" s="9"/>
      <c r="B71" s="2" t="str">
        <f>"Transportation:"</f>
        <v>Transportation:</v>
      </c>
      <c r="C71" s="10">
        <v>2</v>
      </c>
      <c r="D71" s="11">
        <v>1213</v>
      </c>
      <c r="E71" s="11">
        <v>606.5</v>
      </c>
      <c r="F71" s="1"/>
    </row>
    <row r="72" spans="1:6" ht="22.5">
      <c r="A72" s="9"/>
      <c r="B72" s="2" t="str">
        <f>"Restaurant:"</f>
        <v>Restaurant:</v>
      </c>
      <c r="C72" s="10">
        <v>0</v>
      </c>
      <c r="D72" s="11">
        <v>0</v>
      </c>
      <c r="E72" s="11">
        <v>0</v>
      </c>
      <c r="F72" s="1"/>
    </row>
    <row r="73" spans="1:6" ht="22.5">
      <c r="A73" s="9"/>
      <c r="B73" s="2" t="str">
        <f>"Cash:"</f>
        <v>Cash:</v>
      </c>
      <c r="C73" s="10">
        <v>0</v>
      </c>
      <c r="D73" s="11">
        <v>0</v>
      </c>
      <c r="E73" s="11">
        <v>0</v>
      </c>
      <c r="F73" s="1"/>
    </row>
    <row r="74" spans="1:6" ht="22.5">
      <c r="A74" s="9"/>
      <c r="B74" s="2" t="str">
        <f>"Other:"</f>
        <v>Other:</v>
      </c>
      <c r="C74" s="10">
        <v>43</v>
      </c>
      <c r="D74" s="11">
        <v>11540.53</v>
      </c>
      <c r="E74" s="11">
        <v>268.38441860465099</v>
      </c>
      <c r="F74" s="1"/>
    </row>
    <row r="75" spans="1:6" ht="22.5">
      <c r="A75" s="9"/>
      <c r="B75" s="12" t="str">
        <f>"Total"</f>
        <v>Total</v>
      </c>
      <c r="C75" s="13">
        <v>45</v>
      </c>
      <c r="D75" s="14">
        <v>12753.53</v>
      </c>
      <c r="E75" s="14">
        <v>283.41177777777801</v>
      </c>
      <c r="F75" s="1"/>
    </row>
    <row r="76" spans="1:6" ht="22.5">
      <c r="A76" s="25" t="s">
        <v>10</v>
      </c>
      <c r="B76" s="25"/>
      <c r="C76" s="25"/>
      <c r="D76" s="4"/>
      <c r="E76" s="4"/>
      <c r="F76" s="1"/>
    </row>
    <row r="77" spans="1:6" ht="22.5">
      <c r="A77" s="9"/>
      <c r="B77" s="2" t="str">
        <f>"Airlines:"</f>
        <v>Airlines:</v>
      </c>
      <c r="C77" s="10">
        <v>0</v>
      </c>
      <c r="D77" s="11">
        <v>0</v>
      </c>
      <c r="E77" s="11">
        <v>0</v>
      </c>
      <c r="F77" s="1"/>
    </row>
    <row r="78" spans="1:6" ht="22.5">
      <c r="A78" s="9"/>
      <c r="B78" s="2" t="str">
        <f>"Lodging:"</f>
        <v>Lodging:</v>
      </c>
      <c r="C78" s="10">
        <v>0</v>
      </c>
      <c r="D78" s="11">
        <v>0</v>
      </c>
      <c r="E78" s="11">
        <v>0</v>
      </c>
      <c r="F78" s="1"/>
    </row>
    <row r="79" spans="1:6" ht="22.5">
      <c r="A79" s="9"/>
      <c r="B79" s="2" t="str">
        <f>"Car:"</f>
        <v>Car:</v>
      </c>
      <c r="C79" s="10">
        <v>0</v>
      </c>
      <c r="D79" s="11">
        <v>0</v>
      </c>
      <c r="E79" s="11">
        <v>0</v>
      </c>
      <c r="F79" s="1"/>
    </row>
    <row r="80" spans="1:6" ht="22.5">
      <c r="A80" s="9"/>
      <c r="B80" s="2" t="str">
        <f>"Mass Transportation:"</f>
        <v>Mass Transportation:</v>
      </c>
      <c r="C80" s="10">
        <v>0</v>
      </c>
      <c r="D80" s="11">
        <v>0</v>
      </c>
      <c r="E80" s="11">
        <v>0</v>
      </c>
      <c r="F80" s="1"/>
    </row>
    <row r="81" spans="1:6" ht="22.5">
      <c r="A81" s="9"/>
      <c r="B81" s="2" t="str">
        <f>"Transportation:"</f>
        <v>Transportation:</v>
      </c>
      <c r="C81" s="10">
        <v>0</v>
      </c>
      <c r="D81" s="11">
        <v>0</v>
      </c>
      <c r="E81" s="11">
        <v>0</v>
      </c>
      <c r="F81" s="1"/>
    </row>
    <row r="82" spans="1:6" ht="22.5">
      <c r="A82" s="9"/>
      <c r="B82" s="2" t="str">
        <f>"Restaurant:"</f>
        <v>Restaurant:</v>
      </c>
      <c r="C82" s="10">
        <v>0</v>
      </c>
      <c r="D82" s="11">
        <v>0</v>
      </c>
      <c r="E82" s="11">
        <v>0</v>
      </c>
      <c r="F82" s="1"/>
    </row>
    <row r="83" spans="1:6" ht="22.5">
      <c r="A83" s="9"/>
      <c r="B83" s="2" t="str">
        <f>"Cash:"</f>
        <v>Cash:</v>
      </c>
      <c r="C83" s="10">
        <v>0</v>
      </c>
      <c r="D83" s="11">
        <v>0</v>
      </c>
      <c r="E83" s="11">
        <v>0</v>
      </c>
      <c r="F83" s="1"/>
    </row>
    <row r="84" spans="1:6" ht="22.5">
      <c r="A84" s="9"/>
      <c r="B84" s="2" t="str">
        <f>"Other:"</f>
        <v>Other:</v>
      </c>
      <c r="C84" s="10">
        <v>5</v>
      </c>
      <c r="D84" s="11">
        <v>881.47</v>
      </c>
      <c r="E84" s="11">
        <v>176.29400000000001</v>
      </c>
      <c r="F84" s="1"/>
    </row>
    <row r="85" spans="1:6" ht="22.5">
      <c r="A85" s="9"/>
      <c r="B85" s="12" t="str">
        <f>"Total"</f>
        <v>Total</v>
      </c>
      <c r="C85" s="13">
        <v>5</v>
      </c>
      <c r="D85" s="14">
        <v>881.47</v>
      </c>
      <c r="E85" s="14">
        <v>176.29400000000001</v>
      </c>
      <c r="F85" s="1"/>
    </row>
    <row r="86" spans="1:6" ht="22.5">
      <c r="A86" s="25" t="s">
        <v>11</v>
      </c>
      <c r="B86" s="25"/>
      <c r="C86" s="25"/>
      <c r="D86" s="4"/>
      <c r="E86" s="4"/>
      <c r="F86" s="1"/>
    </row>
    <row r="87" spans="1:6" ht="22.5">
      <c r="A87" s="9"/>
      <c r="B87" s="2" t="str">
        <f>"Airlines:"</f>
        <v>Airlines:</v>
      </c>
      <c r="C87" s="10">
        <v>2</v>
      </c>
      <c r="D87" s="11">
        <v>1639.6</v>
      </c>
      <c r="E87" s="11">
        <v>819.8</v>
      </c>
      <c r="F87" s="1"/>
    </row>
    <row r="88" spans="1:6" ht="22.5">
      <c r="A88" s="9"/>
      <c r="B88" s="2" t="str">
        <f>"Lodging:"</f>
        <v>Lodging:</v>
      </c>
      <c r="C88" s="10">
        <v>0</v>
      </c>
      <c r="D88" s="11">
        <v>0</v>
      </c>
      <c r="E88" s="11">
        <v>0</v>
      </c>
      <c r="F88" s="1"/>
    </row>
    <row r="89" spans="1:6" ht="22.5">
      <c r="A89" s="9"/>
      <c r="B89" s="2" t="str">
        <f>"Car:"</f>
        <v>Car:</v>
      </c>
      <c r="C89" s="10">
        <v>0</v>
      </c>
      <c r="D89" s="11">
        <v>0</v>
      </c>
      <c r="E89" s="11">
        <v>0</v>
      </c>
      <c r="F89" s="1"/>
    </row>
    <row r="90" spans="1:6" ht="22.5">
      <c r="A90" s="9"/>
      <c r="B90" s="2" t="str">
        <f>"Mass Transportation:"</f>
        <v>Mass Transportation:</v>
      </c>
      <c r="C90" s="10">
        <v>0</v>
      </c>
      <c r="D90" s="11">
        <v>0</v>
      </c>
      <c r="E90" s="11">
        <v>0</v>
      </c>
      <c r="F90" s="1"/>
    </row>
    <row r="91" spans="1:6" ht="22.5">
      <c r="A91" s="9"/>
      <c r="B91" s="2" t="str">
        <f>"Transportation:"</f>
        <v>Transportation:</v>
      </c>
      <c r="C91" s="10">
        <v>0</v>
      </c>
      <c r="D91" s="11">
        <v>0</v>
      </c>
      <c r="E91" s="11">
        <v>0</v>
      </c>
      <c r="F91" s="1"/>
    </row>
    <row r="92" spans="1:6" ht="22.5">
      <c r="A92" s="9"/>
      <c r="B92" s="2" t="str">
        <f>"Restaurant:"</f>
        <v>Restaurant:</v>
      </c>
      <c r="C92" s="10">
        <v>0</v>
      </c>
      <c r="D92" s="11">
        <v>0</v>
      </c>
      <c r="E92" s="11">
        <v>0</v>
      </c>
      <c r="F92" s="1"/>
    </row>
    <row r="93" spans="1:6" ht="22.5">
      <c r="A93" s="9"/>
      <c r="B93" s="2" t="str">
        <f>"Cash:"</f>
        <v>Cash:</v>
      </c>
      <c r="C93" s="10">
        <v>0</v>
      </c>
      <c r="D93" s="11">
        <v>0</v>
      </c>
      <c r="E93" s="11">
        <v>0</v>
      </c>
      <c r="F93" s="1"/>
    </row>
    <row r="94" spans="1:6" ht="22.5">
      <c r="A94" s="9"/>
      <c r="B94" s="2" t="str">
        <f>"Other:"</f>
        <v>Other:</v>
      </c>
      <c r="C94" s="10">
        <v>14</v>
      </c>
      <c r="D94" s="11">
        <v>3773.84</v>
      </c>
      <c r="E94" s="11">
        <v>269.56</v>
      </c>
      <c r="F94" s="1"/>
    </row>
    <row r="95" spans="1:6" ht="22.5">
      <c r="A95" s="9"/>
      <c r="B95" s="12" t="str">
        <f>"Total"</f>
        <v>Total</v>
      </c>
      <c r="C95" s="13">
        <v>16</v>
      </c>
      <c r="D95" s="14">
        <v>5413.44</v>
      </c>
      <c r="E95" s="14">
        <v>338.34</v>
      </c>
      <c r="F95" s="1"/>
    </row>
    <row r="96" spans="1:6" ht="22.5">
      <c r="A96" s="25" t="s">
        <v>12</v>
      </c>
      <c r="B96" s="25"/>
      <c r="C96" s="25"/>
      <c r="D96" s="4"/>
      <c r="E96" s="4"/>
      <c r="F96" s="1"/>
    </row>
    <row r="97" spans="1:6" ht="22.5">
      <c r="A97" s="9"/>
      <c r="B97" s="2" t="str">
        <f>"Airlines:"</f>
        <v>Airlines:</v>
      </c>
      <c r="C97" s="10">
        <v>1</v>
      </c>
      <c r="D97" s="11">
        <v>301.2</v>
      </c>
      <c r="E97" s="11">
        <v>301.2</v>
      </c>
      <c r="F97" s="1"/>
    </row>
    <row r="98" spans="1:6" ht="22.5">
      <c r="A98" s="9"/>
      <c r="B98" s="2" t="str">
        <f>"Lodging:"</f>
        <v>Lodging:</v>
      </c>
      <c r="C98" s="10">
        <v>0</v>
      </c>
      <c r="D98" s="11">
        <v>0</v>
      </c>
      <c r="E98" s="11">
        <v>0</v>
      </c>
      <c r="F98" s="1"/>
    </row>
    <row r="99" spans="1:6" ht="22.5">
      <c r="A99" s="9"/>
      <c r="B99" s="2" t="str">
        <f>"Car:"</f>
        <v>Car:</v>
      </c>
      <c r="C99" s="10">
        <v>0</v>
      </c>
      <c r="D99" s="11">
        <v>0</v>
      </c>
      <c r="E99" s="11">
        <v>0</v>
      </c>
      <c r="F99" s="1"/>
    </row>
    <row r="100" spans="1:6" ht="22.5">
      <c r="A100" s="9"/>
      <c r="B100" s="2" t="str">
        <f>"Mass Transportation:"</f>
        <v>Mass Transportation:</v>
      </c>
      <c r="C100" s="10">
        <v>0</v>
      </c>
      <c r="D100" s="11">
        <v>0</v>
      </c>
      <c r="E100" s="11">
        <v>0</v>
      </c>
      <c r="F100" s="1"/>
    </row>
    <row r="101" spans="1:6" ht="22.5">
      <c r="A101" s="9"/>
      <c r="B101" s="2" t="str">
        <f>"Transportation:"</f>
        <v>Transportation:</v>
      </c>
      <c r="C101" s="10">
        <v>0</v>
      </c>
      <c r="D101" s="11">
        <v>0</v>
      </c>
      <c r="E101" s="11">
        <v>0</v>
      </c>
      <c r="F101" s="1"/>
    </row>
    <row r="102" spans="1:6" ht="22.5">
      <c r="A102" s="9"/>
      <c r="B102" s="2" t="str">
        <f>"Restaurant:"</f>
        <v>Restaurant:</v>
      </c>
      <c r="C102" s="10">
        <v>0</v>
      </c>
      <c r="D102" s="11">
        <v>0</v>
      </c>
      <c r="E102" s="11">
        <v>0</v>
      </c>
      <c r="F102" s="1"/>
    </row>
    <row r="103" spans="1:6" ht="22.5">
      <c r="A103" s="9"/>
      <c r="B103" s="2" t="str">
        <f>"Cash:"</f>
        <v>Cash:</v>
      </c>
      <c r="C103" s="10">
        <v>0</v>
      </c>
      <c r="D103" s="11">
        <v>0</v>
      </c>
      <c r="E103" s="11">
        <v>0</v>
      </c>
      <c r="F103" s="1"/>
    </row>
    <row r="104" spans="1:6" ht="22.5">
      <c r="A104" s="9"/>
      <c r="B104" s="2" t="str">
        <f>"Other:"</f>
        <v>Other:</v>
      </c>
      <c r="C104" s="10">
        <v>97</v>
      </c>
      <c r="D104" s="11">
        <v>33538.410000000003</v>
      </c>
      <c r="E104" s="11">
        <v>345.75680412371099</v>
      </c>
      <c r="F104" s="1"/>
    </row>
    <row r="105" spans="1:6" ht="22.5">
      <c r="A105" s="9"/>
      <c r="B105" s="12" t="str">
        <f>"Total"</f>
        <v>Total</v>
      </c>
      <c r="C105" s="13">
        <v>98</v>
      </c>
      <c r="D105" s="14">
        <v>33839.61</v>
      </c>
      <c r="E105" s="14">
        <v>345.302142857143</v>
      </c>
      <c r="F105" s="1"/>
    </row>
    <row r="106" spans="1:6" ht="22.5">
      <c r="A106" s="25" t="s">
        <v>13</v>
      </c>
      <c r="B106" s="25"/>
      <c r="C106" s="25"/>
      <c r="D106" s="4"/>
      <c r="E106" s="4"/>
      <c r="F106" s="1"/>
    </row>
    <row r="107" spans="1:6" ht="22.5">
      <c r="A107" s="9"/>
      <c r="B107" s="2" t="str">
        <f>"Airlines:"</f>
        <v>Airlines:</v>
      </c>
      <c r="C107" s="10">
        <v>0</v>
      </c>
      <c r="D107" s="11">
        <v>0</v>
      </c>
      <c r="E107" s="11">
        <v>0</v>
      </c>
      <c r="F107" s="1"/>
    </row>
    <row r="108" spans="1:6" ht="22.5">
      <c r="A108" s="9"/>
      <c r="B108" s="2" t="str">
        <f>"Lodging:"</f>
        <v>Lodging:</v>
      </c>
      <c r="C108" s="10">
        <v>0</v>
      </c>
      <c r="D108" s="11">
        <v>0</v>
      </c>
      <c r="E108" s="11">
        <v>0</v>
      </c>
      <c r="F108" s="1"/>
    </row>
    <row r="109" spans="1:6" ht="22.5">
      <c r="A109" s="9"/>
      <c r="B109" s="2" t="str">
        <f>"Car:"</f>
        <v>Car:</v>
      </c>
      <c r="C109" s="10">
        <v>0</v>
      </c>
      <c r="D109" s="11">
        <v>0</v>
      </c>
      <c r="E109" s="11">
        <v>0</v>
      </c>
      <c r="F109" s="1"/>
    </row>
    <row r="110" spans="1:6" ht="22.5">
      <c r="A110" s="9"/>
      <c r="B110" s="2" t="str">
        <f>"Mass Transportation:"</f>
        <v>Mass Transportation:</v>
      </c>
      <c r="C110" s="10">
        <v>0</v>
      </c>
      <c r="D110" s="11">
        <v>0</v>
      </c>
      <c r="E110" s="11">
        <v>0</v>
      </c>
      <c r="F110" s="1"/>
    </row>
    <row r="111" spans="1:6" ht="22.5">
      <c r="A111" s="9"/>
      <c r="B111" s="2" t="str">
        <f>"Transportation:"</f>
        <v>Transportation:</v>
      </c>
      <c r="C111" s="10">
        <v>0</v>
      </c>
      <c r="D111" s="11">
        <v>0</v>
      </c>
      <c r="E111" s="11">
        <v>0</v>
      </c>
      <c r="F111" s="1"/>
    </row>
    <row r="112" spans="1:6" ht="22.5">
      <c r="A112" s="9"/>
      <c r="B112" s="2" t="str">
        <f>"Restaurant:"</f>
        <v>Restaurant:</v>
      </c>
      <c r="C112" s="10">
        <v>0</v>
      </c>
      <c r="D112" s="11">
        <v>0</v>
      </c>
      <c r="E112" s="11">
        <v>0</v>
      </c>
      <c r="F112" s="1"/>
    </row>
    <row r="113" spans="1:6" ht="22.5">
      <c r="A113" s="9"/>
      <c r="B113" s="2" t="str">
        <f>"Cash:"</f>
        <v>Cash:</v>
      </c>
      <c r="C113" s="10">
        <v>0</v>
      </c>
      <c r="D113" s="11">
        <v>0</v>
      </c>
      <c r="E113" s="11">
        <v>0</v>
      </c>
      <c r="F113" s="1"/>
    </row>
    <row r="114" spans="1:6" ht="22.5">
      <c r="A114" s="9"/>
      <c r="B114" s="2" t="str">
        <f>"Other:"</f>
        <v>Other:</v>
      </c>
      <c r="C114" s="10">
        <v>14</v>
      </c>
      <c r="D114" s="11">
        <v>10646.63</v>
      </c>
      <c r="E114" s="11">
        <v>760.47357142857095</v>
      </c>
      <c r="F114" s="1"/>
    </row>
    <row r="115" spans="1:6" ht="22.5">
      <c r="A115" s="9"/>
      <c r="B115" s="12" t="str">
        <f>"Total"</f>
        <v>Total</v>
      </c>
      <c r="C115" s="13">
        <v>14</v>
      </c>
      <c r="D115" s="14">
        <v>10646.63</v>
      </c>
      <c r="E115" s="14">
        <v>760.47357142857095</v>
      </c>
      <c r="F115" s="1"/>
    </row>
    <row r="116" spans="1:6" ht="22.5">
      <c r="A116" s="25" t="s">
        <v>14</v>
      </c>
      <c r="B116" s="25"/>
      <c r="C116" s="25"/>
      <c r="D116" s="4"/>
      <c r="E116" s="4"/>
      <c r="F116" s="1"/>
    </row>
    <row r="117" spans="1:6" ht="22.5">
      <c r="A117" s="9"/>
      <c r="B117" s="2" t="str">
        <f>"Airlines:"</f>
        <v>Airlines:</v>
      </c>
      <c r="C117" s="10">
        <v>0</v>
      </c>
      <c r="D117" s="11">
        <v>0</v>
      </c>
      <c r="E117" s="11">
        <v>0</v>
      </c>
      <c r="F117" s="1"/>
    </row>
    <row r="118" spans="1:6" ht="22.5">
      <c r="A118" s="9"/>
      <c r="B118" s="2" t="str">
        <f>"Lodging:"</f>
        <v>Lodging:</v>
      </c>
      <c r="C118" s="10">
        <v>0</v>
      </c>
      <c r="D118" s="11">
        <v>0</v>
      </c>
      <c r="E118" s="11">
        <v>0</v>
      </c>
      <c r="F118" s="1"/>
    </row>
    <row r="119" spans="1:6" ht="22.5">
      <c r="A119" s="9"/>
      <c r="B119" s="2" t="str">
        <f>"Car:"</f>
        <v>Car:</v>
      </c>
      <c r="C119" s="10">
        <v>0</v>
      </c>
      <c r="D119" s="11">
        <v>0</v>
      </c>
      <c r="E119" s="11">
        <v>0</v>
      </c>
      <c r="F119" s="1"/>
    </row>
    <row r="120" spans="1:6" ht="22.5">
      <c r="A120" s="9"/>
      <c r="B120" s="2" t="str">
        <f>"Mass Transportation:"</f>
        <v>Mass Transportation:</v>
      </c>
      <c r="C120" s="10">
        <v>0</v>
      </c>
      <c r="D120" s="11">
        <v>0</v>
      </c>
      <c r="E120" s="11">
        <v>0</v>
      </c>
      <c r="F120" s="1"/>
    </row>
    <row r="121" spans="1:6" ht="22.5">
      <c r="A121" s="9"/>
      <c r="B121" s="2" t="str">
        <f>"Transportation:"</f>
        <v>Transportation:</v>
      </c>
      <c r="C121" s="10">
        <v>4</v>
      </c>
      <c r="D121" s="11">
        <v>0</v>
      </c>
      <c r="E121" s="11">
        <v>0</v>
      </c>
      <c r="F121" s="1"/>
    </row>
    <row r="122" spans="1:6" ht="22.5">
      <c r="A122" s="9"/>
      <c r="B122" s="2" t="str">
        <f>"Restaurant:"</f>
        <v>Restaurant:</v>
      </c>
      <c r="C122" s="10">
        <v>0</v>
      </c>
      <c r="D122" s="11">
        <v>0</v>
      </c>
      <c r="E122" s="11">
        <v>0</v>
      </c>
      <c r="F122" s="1"/>
    </row>
    <row r="123" spans="1:6" ht="22.5">
      <c r="A123" s="9"/>
      <c r="B123" s="2" t="str">
        <f>"Cash:"</f>
        <v>Cash:</v>
      </c>
      <c r="C123" s="10">
        <v>0</v>
      </c>
      <c r="D123" s="11">
        <v>0</v>
      </c>
      <c r="E123" s="11">
        <v>0</v>
      </c>
      <c r="F123" s="1"/>
    </row>
    <row r="124" spans="1:6" ht="22.5">
      <c r="A124" s="9"/>
      <c r="B124" s="2" t="str">
        <f>"Other:"</f>
        <v>Other:</v>
      </c>
      <c r="C124" s="10">
        <v>31</v>
      </c>
      <c r="D124" s="11">
        <v>13618.63</v>
      </c>
      <c r="E124" s="11">
        <v>439.31064516128998</v>
      </c>
      <c r="F124" s="1"/>
    </row>
    <row r="125" spans="1:6" ht="22.5">
      <c r="A125" s="9"/>
      <c r="B125" s="12" t="str">
        <f>"Total"</f>
        <v>Total</v>
      </c>
      <c r="C125" s="13">
        <v>35</v>
      </c>
      <c r="D125" s="14">
        <v>13618.63</v>
      </c>
      <c r="E125" s="14">
        <v>389.10371428571398</v>
      </c>
      <c r="F125" s="1"/>
    </row>
    <row r="126" spans="1:6" ht="22.5">
      <c r="A126" s="25" t="s">
        <v>15</v>
      </c>
      <c r="B126" s="25"/>
      <c r="C126" s="25"/>
      <c r="D126" s="4"/>
      <c r="E126" s="4"/>
      <c r="F126" s="1"/>
    </row>
    <row r="127" spans="1:6" ht="22.5">
      <c r="A127" s="9"/>
      <c r="B127" s="2" t="str">
        <f>"Airlines:"</f>
        <v>Airlines:</v>
      </c>
      <c r="C127" s="10">
        <v>2</v>
      </c>
      <c r="D127" s="11">
        <v>446.8</v>
      </c>
      <c r="E127" s="11">
        <v>223.4</v>
      </c>
      <c r="F127" s="1"/>
    </row>
    <row r="128" spans="1:6" ht="22.5">
      <c r="A128" s="9"/>
      <c r="B128" s="2" t="str">
        <f>"Lodging:"</f>
        <v>Lodging:</v>
      </c>
      <c r="C128" s="10">
        <v>1</v>
      </c>
      <c r="D128" s="11">
        <v>1928.4</v>
      </c>
      <c r="E128" s="11">
        <v>1928.4</v>
      </c>
      <c r="F128" s="1"/>
    </row>
    <row r="129" spans="1:6" ht="22.5">
      <c r="A129" s="9"/>
      <c r="B129" s="2" t="str">
        <f>"Car:"</f>
        <v>Car:</v>
      </c>
      <c r="C129" s="10">
        <v>0</v>
      </c>
      <c r="D129" s="11">
        <v>0</v>
      </c>
      <c r="E129" s="11">
        <v>0</v>
      </c>
      <c r="F129" s="1"/>
    </row>
    <row r="130" spans="1:6" ht="22.5">
      <c r="A130" s="9"/>
      <c r="B130" s="2" t="str">
        <f>"Mass Transportation:"</f>
        <v>Mass Transportation:</v>
      </c>
      <c r="C130" s="10">
        <v>0</v>
      </c>
      <c r="D130" s="11">
        <v>0</v>
      </c>
      <c r="E130" s="11">
        <v>0</v>
      </c>
      <c r="F130" s="1"/>
    </row>
    <row r="131" spans="1:6" ht="22.5">
      <c r="A131" s="9"/>
      <c r="B131" s="2" t="str">
        <f>"Transportation:"</f>
        <v>Transportation:</v>
      </c>
      <c r="C131" s="10">
        <v>3</v>
      </c>
      <c r="D131" s="11">
        <v>2040</v>
      </c>
      <c r="E131" s="11">
        <v>680</v>
      </c>
      <c r="F131" s="1"/>
    </row>
    <row r="132" spans="1:6" ht="22.5">
      <c r="A132" s="9"/>
      <c r="B132" s="2" t="str">
        <f>"Restaurant:"</f>
        <v>Restaurant:</v>
      </c>
      <c r="C132" s="10">
        <v>1</v>
      </c>
      <c r="D132" s="11">
        <v>757</v>
      </c>
      <c r="E132" s="11">
        <v>757</v>
      </c>
      <c r="F132" s="1"/>
    </row>
    <row r="133" spans="1:6" ht="22.5">
      <c r="A133" s="9"/>
      <c r="B133" s="2" t="str">
        <f>"Cash:"</f>
        <v>Cash:</v>
      </c>
      <c r="C133" s="10">
        <v>0</v>
      </c>
      <c r="D133" s="11">
        <v>0</v>
      </c>
      <c r="E133" s="11">
        <v>0</v>
      </c>
      <c r="F133" s="1"/>
    </row>
    <row r="134" spans="1:6" ht="22.5">
      <c r="A134" s="9"/>
      <c r="B134" s="2" t="str">
        <f>"Other:"</f>
        <v>Other:</v>
      </c>
      <c r="C134" s="10">
        <v>36</v>
      </c>
      <c r="D134" s="11">
        <v>10235.969999999999</v>
      </c>
      <c r="E134" s="11">
        <v>284.33249999999998</v>
      </c>
      <c r="F134" s="1"/>
    </row>
    <row r="135" spans="1:6" ht="22.5">
      <c r="A135" s="9"/>
      <c r="B135" s="12" t="str">
        <f>"Total"</f>
        <v>Total</v>
      </c>
      <c r="C135" s="13">
        <v>43</v>
      </c>
      <c r="D135" s="14">
        <v>15408.17</v>
      </c>
      <c r="E135" s="14">
        <v>358.32953488372101</v>
      </c>
      <c r="F135" s="1"/>
    </row>
    <row r="136" spans="1:6" ht="22.5">
      <c r="A136" s="25" t="s">
        <v>16</v>
      </c>
      <c r="B136" s="25"/>
      <c r="C136" s="25"/>
      <c r="D136" s="4"/>
      <c r="E136" s="4"/>
      <c r="F136" s="1"/>
    </row>
    <row r="137" spans="1:6" ht="22.5">
      <c r="A137" s="9"/>
      <c r="B137" s="2" t="str">
        <f>"Airlines:"</f>
        <v>Airlines:</v>
      </c>
      <c r="C137" s="10">
        <v>0</v>
      </c>
      <c r="D137" s="11">
        <v>0</v>
      </c>
      <c r="E137" s="11">
        <v>0</v>
      </c>
      <c r="F137" s="1"/>
    </row>
    <row r="138" spans="1:6" ht="22.5">
      <c r="A138" s="9"/>
      <c r="B138" s="2" t="str">
        <f>"Lodging:"</f>
        <v>Lodging:</v>
      </c>
      <c r="C138" s="10">
        <v>0</v>
      </c>
      <c r="D138" s="11">
        <v>0</v>
      </c>
      <c r="E138" s="11">
        <v>0</v>
      </c>
      <c r="F138" s="1"/>
    </row>
    <row r="139" spans="1:6" ht="22.5">
      <c r="A139" s="9"/>
      <c r="B139" s="2" t="str">
        <f>"Car:"</f>
        <v>Car:</v>
      </c>
      <c r="C139" s="10">
        <v>0</v>
      </c>
      <c r="D139" s="11">
        <v>0</v>
      </c>
      <c r="E139" s="11">
        <v>0</v>
      </c>
      <c r="F139" s="1"/>
    </row>
    <row r="140" spans="1:6" ht="22.5">
      <c r="A140" s="9"/>
      <c r="B140" s="2" t="str">
        <f>"Mass Transportation:"</f>
        <v>Mass Transportation:</v>
      </c>
      <c r="C140" s="10">
        <v>0</v>
      </c>
      <c r="D140" s="11">
        <v>0</v>
      </c>
      <c r="E140" s="11">
        <v>0</v>
      </c>
      <c r="F140" s="1"/>
    </row>
    <row r="141" spans="1:6" ht="22.5">
      <c r="A141" s="9"/>
      <c r="B141" s="2" t="str">
        <f>"Transportation:"</f>
        <v>Transportation:</v>
      </c>
      <c r="C141" s="10">
        <v>2</v>
      </c>
      <c r="D141" s="11">
        <v>1080</v>
      </c>
      <c r="E141" s="11">
        <v>540</v>
      </c>
      <c r="F141" s="1"/>
    </row>
    <row r="142" spans="1:6" ht="22.5">
      <c r="A142" s="9"/>
      <c r="B142" s="2" t="str">
        <f>"Restaurant:"</f>
        <v>Restaurant:</v>
      </c>
      <c r="C142" s="10">
        <v>0</v>
      </c>
      <c r="D142" s="11">
        <v>0</v>
      </c>
      <c r="E142" s="11">
        <v>0</v>
      </c>
      <c r="F142" s="1"/>
    </row>
    <row r="143" spans="1:6" ht="22.5">
      <c r="A143" s="9"/>
      <c r="B143" s="2" t="str">
        <f>"Cash:"</f>
        <v>Cash:</v>
      </c>
      <c r="C143" s="10">
        <v>0</v>
      </c>
      <c r="D143" s="11">
        <v>0</v>
      </c>
      <c r="E143" s="11">
        <v>0</v>
      </c>
      <c r="F143" s="1"/>
    </row>
    <row r="144" spans="1:6" ht="22.5">
      <c r="A144" s="9"/>
      <c r="B144" s="2" t="str">
        <f>"Other:"</f>
        <v>Other:</v>
      </c>
      <c r="C144" s="10">
        <v>10</v>
      </c>
      <c r="D144" s="11">
        <v>2219.67</v>
      </c>
      <c r="E144" s="11">
        <v>221.96700000000001</v>
      </c>
      <c r="F144" s="1"/>
    </row>
    <row r="145" spans="1:6" ht="22.5">
      <c r="A145" s="9"/>
      <c r="B145" s="12" t="str">
        <f>"Total"</f>
        <v>Total</v>
      </c>
      <c r="C145" s="13">
        <v>12</v>
      </c>
      <c r="D145" s="14">
        <v>3299.67</v>
      </c>
      <c r="E145" s="14">
        <v>274.97250000000003</v>
      </c>
      <c r="F145" s="1"/>
    </row>
    <row r="146" spans="1:6" ht="22.5">
      <c r="A146" s="25" t="s">
        <v>17</v>
      </c>
      <c r="B146" s="25"/>
      <c r="C146" s="25"/>
      <c r="D146" s="4"/>
      <c r="E146" s="4"/>
      <c r="F146" s="1"/>
    </row>
    <row r="147" spans="1:6" ht="22.5">
      <c r="A147" s="9"/>
      <c r="B147" s="2" t="str">
        <f>"Airlines:"</f>
        <v>Airlines:</v>
      </c>
      <c r="C147" s="10">
        <v>2</v>
      </c>
      <c r="D147" s="11">
        <v>669.6</v>
      </c>
      <c r="E147" s="11">
        <v>334.8</v>
      </c>
      <c r="F147" s="1"/>
    </row>
    <row r="148" spans="1:6" ht="22.5">
      <c r="A148" s="9"/>
      <c r="B148" s="2" t="str">
        <f>"Lodging:"</f>
        <v>Lodging:</v>
      </c>
      <c r="C148" s="10">
        <v>0</v>
      </c>
      <c r="D148" s="11">
        <v>0</v>
      </c>
      <c r="E148" s="11">
        <v>0</v>
      </c>
      <c r="F148" s="1"/>
    </row>
    <row r="149" spans="1:6" ht="22.5">
      <c r="A149" s="9"/>
      <c r="B149" s="2" t="str">
        <f>"Car:"</f>
        <v>Car:</v>
      </c>
      <c r="C149" s="10">
        <v>0</v>
      </c>
      <c r="D149" s="11">
        <v>0</v>
      </c>
      <c r="E149" s="11">
        <v>0</v>
      </c>
      <c r="F149" s="1"/>
    </row>
    <row r="150" spans="1:6" ht="22.5">
      <c r="A150" s="9"/>
      <c r="B150" s="2" t="str">
        <f>"Mass Transportation:"</f>
        <v>Mass Transportation:</v>
      </c>
      <c r="C150" s="10">
        <v>0</v>
      </c>
      <c r="D150" s="11">
        <v>0</v>
      </c>
      <c r="E150" s="11">
        <v>0</v>
      </c>
      <c r="F150" s="1"/>
    </row>
    <row r="151" spans="1:6" ht="22.5">
      <c r="A151" s="9"/>
      <c r="B151" s="2" t="str">
        <f>"Transportation:"</f>
        <v>Transportation:</v>
      </c>
      <c r="C151" s="10">
        <v>4</v>
      </c>
      <c r="D151" s="11">
        <v>112.37</v>
      </c>
      <c r="E151" s="11">
        <v>28.092500000000001</v>
      </c>
      <c r="F151" s="1"/>
    </row>
    <row r="152" spans="1:6" ht="22.5">
      <c r="A152" s="9"/>
      <c r="B152" s="2" t="str">
        <f>"Restaurant:"</f>
        <v>Restaurant:</v>
      </c>
      <c r="C152" s="10">
        <v>0</v>
      </c>
      <c r="D152" s="11">
        <v>0</v>
      </c>
      <c r="E152" s="11">
        <v>0</v>
      </c>
      <c r="F152" s="1"/>
    </row>
    <row r="153" spans="1:6" ht="22.5">
      <c r="A153" s="9"/>
      <c r="B153" s="2" t="str">
        <f>"Cash:"</f>
        <v>Cash:</v>
      </c>
      <c r="C153" s="10">
        <v>0</v>
      </c>
      <c r="D153" s="11">
        <v>0</v>
      </c>
      <c r="E153" s="11">
        <v>0</v>
      </c>
      <c r="F153" s="1"/>
    </row>
    <row r="154" spans="1:6" ht="22.5">
      <c r="A154" s="9"/>
      <c r="B154" s="2" t="str">
        <f>"Other:"</f>
        <v>Other:</v>
      </c>
      <c r="C154" s="10">
        <v>10</v>
      </c>
      <c r="D154" s="11">
        <v>7711.38</v>
      </c>
      <c r="E154" s="11">
        <v>771.13800000000003</v>
      </c>
      <c r="F154" s="1"/>
    </row>
    <row r="155" spans="1:6" ht="22.5">
      <c r="A155" s="9"/>
      <c r="B155" s="12" t="str">
        <f>"Total"</f>
        <v>Total</v>
      </c>
      <c r="C155" s="13">
        <v>16</v>
      </c>
      <c r="D155" s="14">
        <v>8493.35</v>
      </c>
      <c r="E155" s="14">
        <v>530.83437500000002</v>
      </c>
      <c r="F155" s="1"/>
    </row>
    <row r="156" spans="1:6" ht="22.5">
      <c r="A156" s="25" t="s">
        <v>18</v>
      </c>
      <c r="B156" s="25"/>
      <c r="C156" s="25"/>
      <c r="D156" s="4"/>
      <c r="E156" s="4"/>
      <c r="F156" s="1"/>
    </row>
    <row r="157" spans="1:6" ht="22.5">
      <c r="A157" s="9"/>
      <c r="B157" s="2" t="str">
        <f>"Airlines:"</f>
        <v>Airlines:</v>
      </c>
      <c r="C157" s="10">
        <v>0</v>
      </c>
      <c r="D157" s="11">
        <v>0</v>
      </c>
      <c r="E157" s="11">
        <v>0</v>
      </c>
      <c r="F157" s="1"/>
    </row>
    <row r="158" spans="1:6" ht="22.5">
      <c r="A158" s="9"/>
      <c r="B158" s="2" t="str">
        <f>"Lodging:"</f>
        <v>Lodging:</v>
      </c>
      <c r="C158" s="10">
        <v>0</v>
      </c>
      <c r="D158" s="11">
        <v>0</v>
      </c>
      <c r="E158" s="11">
        <v>0</v>
      </c>
      <c r="F158" s="1"/>
    </row>
    <row r="159" spans="1:6" ht="22.5">
      <c r="A159" s="9"/>
      <c r="B159" s="2" t="str">
        <f>"Car:"</f>
        <v>Car:</v>
      </c>
      <c r="C159" s="10">
        <v>0</v>
      </c>
      <c r="D159" s="11">
        <v>0</v>
      </c>
      <c r="E159" s="11">
        <v>0</v>
      </c>
      <c r="F159" s="1"/>
    </row>
    <row r="160" spans="1:6" ht="22.5">
      <c r="A160" s="9"/>
      <c r="B160" s="2" t="str">
        <f>"Mass Transportation:"</f>
        <v>Mass Transportation:</v>
      </c>
      <c r="C160" s="10">
        <v>0</v>
      </c>
      <c r="D160" s="11">
        <v>0</v>
      </c>
      <c r="E160" s="11">
        <v>0</v>
      </c>
      <c r="F160" s="1"/>
    </row>
    <row r="161" spans="1:6" ht="22.5">
      <c r="A161" s="9"/>
      <c r="B161" s="2" t="str">
        <f>"Transportation:"</f>
        <v>Transportation:</v>
      </c>
      <c r="C161" s="10">
        <v>0</v>
      </c>
      <c r="D161" s="11">
        <v>0</v>
      </c>
      <c r="E161" s="11">
        <v>0</v>
      </c>
      <c r="F161" s="1"/>
    </row>
    <row r="162" spans="1:6" ht="22.5">
      <c r="A162" s="9"/>
      <c r="B162" s="2" t="str">
        <f>"Restaurant:"</f>
        <v>Restaurant:</v>
      </c>
      <c r="C162" s="10">
        <v>0</v>
      </c>
      <c r="D162" s="11">
        <v>0</v>
      </c>
      <c r="E162" s="11">
        <v>0</v>
      </c>
      <c r="F162" s="1"/>
    </row>
    <row r="163" spans="1:6" ht="22.5">
      <c r="A163" s="9"/>
      <c r="B163" s="2" t="str">
        <f>"Cash:"</f>
        <v>Cash:</v>
      </c>
      <c r="C163" s="10">
        <v>0</v>
      </c>
      <c r="D163" s="11">
        <v>0</v>
      </c>
      <c r="E163" s="11">
        <v>0</v>
      </c>
      <c r="F163" s="1"/>
    </row>
    <row r="164" spans="1:6" ht="22.5">
      <c r="A164" s="9"/>
      <c r="B164" s="2" t="str">
        <f>"Other:"</f>
        <v>Other:</v>
      </c>
      <c r="C164" s="10">
        <v>1</v>
      </c>
      <c r="D164" s="11">
        <v>313.76</v>
      </c>
      <c r="E164" s="11">
        <v>313.76</v>
      </c>
      <c r="F164" s="1"/>
    </row>
    <row r="165" spans="1:6" ht="22.5">
      <c r="A165" s="9"/>
      <c r="B165" s="12" t="str">
        <f>"Total"</f>
        <v>Total</v>
      </c>
      <c r="C165" s="13">
        <v>1</v>
      </c>
      <c r="D165" s="14">
        <v>313.76</v>
      </c>
      <c r="E165" s="14">
        <v>313.76</v>
      </c>
      <c r="F165" s="1"/>
    </row>
    <row r="166" spans="1:6" ht="22.5">
      <c r="A166" s="25" t="s">
        <v>19</v>
      </c>
      <c r="B166" s="25"/>
      <c r="C166" s="25"/>
      <c r="D166" s="4"/>
      <c r="E166" s="4"/>
      <c r="F166" s="1"/>
    </row>
    <row r="167" spans="1:6" ht="22.5">
      <c r="A167" s="9"/>
      <c r="B167" s="2" t="str">
        <f>"Airlines:"</f>
        <v>Airlines:</v>
      </c>
      <c r="C167" s="10">
        <v>0</v>
      </c>
      <c r="D167" s="11">
        <v>0</v>
      </c>
      <c r="E167" s="11">
        <v>0</v>
      </c>
      <c r="F167" s="1"/>
    </row>
    <row r="168" spans="1:6" ht="22.5">
      <c r="A168" s="9"/>
      <c r="B168" s="2" t="str">
        <f>"Lodging:"</f>
        <v>Lodging:</v>
      </c>
      <c r="C168" s="10">
        <v>0</v>
      </c>
      <c r="D168" s="11">
        <v>0</v>
      </c>
      <c r="E168" s="11">
        <v>0</v>
      </c>
      <c r="F168" s="1"/>
    </row>
    <row r="169" spans="1:6" ht="22.5">
      <c r="A169" s="9"/>
      <c r="B169" s="2" t="str">
        <f>"Car:"</f>
        <v>Car:</v>
      </c>
      <c r="C169" s="10">
        <v>0</v>
      </c>
      <c r="D169" s="11">
        <v>0</v>
      </c>
      <c r="E169" s="11">
        <v>0</v>
      </c>
      <c r="F169" s="1"/>
    </row>
    <row r="170" spans="1:6" ht="22.5">
      <c r="A170" s="9"/>
      <c r="B170" s="2" t="str">
        <f>"Mass Transportation:"</f>
        <v>Mass Transportation:</v>
      </c>
      <c r="C170" s="10">
        <v>0</v>
      </c>
      <c r="D170" s="11">
        <v>0</v>
      </c>
      <c r="E170" s="11">
        <v>0</v>
      </c>
      <c r="F170" s="1"/>
    </row>
    <row r="171" spans="1:6" ht="22.5">
      <c r="A171" s="9"/>
      <c r="B171" s="2" t="str">
        <f>"Transportation:"</f>
        <v>Transportation:</v>
      </c>
      <c r="C171" s="10">
        <v>2</v>
      </c>
      <c r="D171" s="11">
        <v>100.45</v>
      </c>
      <c r="E171" s="11">
        <v>50.225000000000001</v>
      </c>
      <c r="F171" s="1"/>
    </row>
    <row r="172" spans="1:6" ht="22.5">
      <c r="A172" s="9"/>
      <c r="B172" s="2" t="str">
        <f>"Restaurant:"</f>
        <v>Restaurant:</v>
      </c>
      <c r="C172" s="10">
        <v>0</v>
      </c>
      <c r="D172" s="11">
        <v>0</v>
      </c>
      <c r="E172" s="11">
        <v>0</v>
      </c>
      <c r="F172" s="1"/>
    </row>
    <row r="173" spans="1:6" ht="22.5">
      <c r="A173" s="9"/>
      <c r="B173" s="2" t="str">
        <f>"Cash:"</f>
        <v>Cash:</v>
      </c>
      <c r="C173" s="10">
        <v>0</v>
      </c>
      <c r="D173" s="11">
        <v>0</v>
      </c>
      <c r="E173" s="11">
        <v>0</v>
      </c>
      <c r="F173" s="1"/>
    </row>
    <row r="174" spans="1:6" ht="22.5">
      <c r="A174" s="9"/>
      <c r="B174" s="2" t="str">
        <f>"Other:"</f>
        <v>Other:</v>
      </c>
      <c r="C174" s="10">
        <v>6</v>
      </c>
      <c r="D174" s="11">
        <v>1603.18</v>
      </c>
      <c r="E174" s="11">
        <v>267.196666666667</v>
      </c>
      <c r="F174" s="1"/>
    </row>
    <row r="175" spans="1:6" ht="22.5">
      <c r="A175" s="9"/>
      <c r="B175" s="12" t="str">
        <f>"Total"</f>
        <v>Total</v>
      </c>
      <c r="C175" s="13">
        <v>8</v>
      </c>
      <c r="D175" s="14">
        <v>1703.63</v>
      </c>
      <c r="E175" s="14">
        <v>212.95375000000001</v>
      </c>
      <c r="F175" s="1"/>
    </row>
    <row r="176" spans="1:6" ht="22.5">
      <c r="A176" s="25" t="s">
        <v>20</v>
      </c>
      <c r="B176" s="25"/>
      <c r="C176" s="25"/>
      <c r="D176" s="4"/>
      <c r="E176" s="4"/>
      <c r="F176" s="1"/>
    </row>
    <row r="177" spans="1:6" ht="22.5">
      <c r="A177" s="9"/>
      <c r="B177" s="2" t="str">
        <f>"Airlines:"</f>
        <v>Airlines:</v>
      </c>
      <c r="C177" s="10">
        <v>0</v>
      </c>
      <c r="D177" s="11">
        <v>0</v>
      </c>
      <c r="E177" s="11">
        <v>0</v>
      </c>
      <c r="F177" s="1"/>
    </row>
    <row r="178" spans="1:6" ht="22.5">
      <c r="A178" s="9"/>
      <c r="B178" s="2" t="str">
        <f>"Lodging:"</f>
        <v>Lodging:</v>
      </c>
      <c r="C178" s="10">
        <v>0</v>
      </c>
      <c r="D178" s="11">
        <v>0</v>
      </c>
      <c r="E178" s="11">
        <v>0</v>
      </c>
      <c r="F178" s="1"/>
    </row>
    <row r="179" spans="1:6" ht="22.5">
      <c r="A179" s="9"/>
      <c r="B179" s="2" t="str">
        <f>"Car:"</f>
        <v>Car:</v>
      </c>
      <c r="C179" s="10">
        <v>0</v>
      </c>
      <c r="D179" s="11">
        <v>0</v>
      </c>
      <c r="E179" s="11">
        <v>0</v>
      </c>
      <c r="F179" s="1"/>
    </row>
    <row r="180" spans="1:6" ht="22.5">
      <c r="A180" s="9"/>
      <c r="B180" s="2" t="str">
        <f>"Mass Transportation:"</f>
        <v>Mass Transportation:</v>
      </c>
      <c r="C180" s="10">
        <v>0</v>
      </c>
      <c r="D180" s="11">
        <v>0</v>
      </c>
      <c r="E180" s="11">
        <v>0</v>
      </c>
      <c r="F180" s="1"/>
    </row>
    <row r="181" spans="1:6" ht="22.5">
      <c r="A181" s="9"/>
      <c r="B181" s="2" t="str">
        <f>"Transportation:"</f>
        <v>Transportation:</v>
      </c>
      <c r="C181" s="10">
        <v>0</v>
      </c>
      <c r="D181" s="11">
        <v>0</v>
      </c>
      <c r="E181" s="11">
        <v>0</v>
      </c>
      <c r="F181" s="1"/>
    </row>
    <row r="182" spans="1:6" ht="22.5">
      <c r="A182" s="9"/>
      <c r="B182" s="2" t="str">
        <f>"Restaurant:"</f>
        <v>Restaurant:</v>
      </c>
      <c r="C182" s="10">
        <v>0</v>
      </c>
      <c r="D182" s="11">
        <v>0</v>
      </c>
      <c r="E182" s="11">
        <v>0</v>
      </c>
      <c r="F182" s="1"/>
    </row>
    <row r="183" spans="1:6" ht="22.5">
      <c r="A183" s="9"/>
      <c r="B183" s="2" t="str">
        <f>"Cash:"</f>
        <v>Cash:</v>
      </c>
      <c r="C183" s="10">
        <v>0</v>
      </c>
      <c r="D183" s="11">
        <v>0</v>
      </c>
      <c r="E183" s="11">
        <v>0</v>
      </c>
      <c r="F183" s="1"/>
    </row>
    <row r="184" spans="1:6" ht="22.5">
      <c r="A184" s="9"/>
      <c r="B184" s="2" t="str">
        <f>"Other:"</f>
        <v>Other:</v>
      </c>
      <c r="C184" s="10">
        <v>1</v>
      </c>
      <c r="D184" s="11">
        <v>533.73</v>
      </c>
      <c r="E184" s="11">
        <v>533.73</v>
      </c>
      <c r="F184" s="1"/>
    </row>
    <row r="185" spans="1:6" ht="22.5">
      <c r="A185" s="9"/>
      <c r="B185" s="12" t="str">
        <f>"Total"</f>
        <v>Total</v>
      </c>
      <c r="C185" s="13">
        <v>1</v>
      </c>
      <c r="D185" s="14">
        <v>533.73</v>
      </c>
      <c r="E185" s="14">
        <v>533.73</v>
      </c>
      <c r="F185" s="1"/>
    </row>
    <row r="186" spans="1:6" ht="22.5">
      <c r="A186" s="25" t="s">
        <v>21</v>
      </c>
      <c r="B186" s="25"/>
      <c r="C186" s="25"/>
      <c r="D186" s="4"/>
      <c r="E186" s="4"/>
      <c r="F186" s="1"/>
    </row>
    <row r="187" spans="1:6" ht="22.5">
      <c r="A187" s="9"/>
      <c r="B187" s="2" t="str">
        <f>"Airlines:"</f>
        <v>Airlines:</v>
      </c>
      <c r="C187" s="10">
        <v>0</v>
      </c>
      <c r="D187" s="11">
        <v>0</v>
      </c>
      <c r="E187" s="11">
        <v>0</v>
      </c>
      <c r="F187" s="1"/>
    </row>
    <row r="188" spans="1:6" ht="22.5">
      <c r="A188" s="9"/>
      <c r="B188" s="2" t="str">
        <f>"Lodging:"</f>
        <v>Lodging:</v>
      </c>
      <c r="C188" s="10">
        <v>0</v>
      </c>
      <c r="D188" s="11">
        <v>0</v>
      </c>
      <c r="E188" s="11">
        <v>0</v>
      </c>
      <c r="F188" s="1"/>
    </row>
    <row r="189" spans="1:6" ht="22.5">
      <c r="A189" s="9"/>
      <c r="B189" s="2" t="str">
        <f>"Car:"</f>
        <v>Car:</v>
      </c>
      <c r="C189" s="10">
        <v>0</v>
      </c>
      <c r="D189" s="11">
        <v>0</v>
      </c>
      <c r="E189" s="11">
        <v>0</v>
      </c>
      <c r="F189" s="1"/>
    </row>
    <row r="190" spans="1:6" ht="22.5">
      <c r="A190" s="9"/>
      <c r="B190" s="2" t="str">
        <f>"Mass Transportation:"</f>
        <v>Mass Transportation:</v>
      </c>
      <c r="C190" s="10">
        <v>0</v>
      </c>
      <c r="D190" s="11">
        <v>0</v>
      </c>
      <c r="E190" s="11">
        <v>0</v>
      </c>
      <c r="F190" s="1"/>
    </row>
    <row r="191" spans="1:6" ht="22.5">
      <c r="A191" s="9"/>
      <c r="B191" s="2" t="str">
        <f>"Transportation:"</f>
        <v>Transportation:</v>
      </c>
      <c r="C191" s="10">
        <v>0</v>
      </c>
      <c r="D191" s="11">
        <v>0</v>
      </c>
      <c r="E191" s="11">
        <v>0</v>
      </c>
      <c r="F191" s="1"/>
    </row>
    <row r="192" spans="1:6" ht="22.5">
      <c r="A192" s="9"/>
      <c r="B192" s="2" t="str">
        <f>"Restaurant:"</f>
        <v>Restaurant:</v>
      </c>
      <c r="C192" s="10">
        <v>0</v>
      </c>
      <c r="D192" s="11">
        <v>0</v>
      </c>
      <c r="E192" s="11">
        <v>0</v>
      </c>
      <c r="F192" s="1"/>
    </row>
    <row r="193" spans="1:6" ht="22.5">
      <c r="A193" s="9"/>
      <c r="B193" s="2" t="str">
        <f>"Cash:"</f>
        <v>Cash:</v>
      </c>
      <c r="C193" s="10">
        <v>0</v>
      </c>
      <c r="D193" s="11">
        <v>0</v>
      </c>
      <c r="E193" s="11">
        <v>0</v>
      </c>
      <c r="F193" s="1"/>
    </row>
    <row r="194" spans="1:6" ht="22.5">
      <c r="A194" s="9"/>
      <c r="B194" s="2" t="str">
        <f>"Other:"</f>
        <v>Other:</v>
      </c>
      <c r="C194" s="10">
        <v>2</v>
      </c>
      <c r="D194" s="11">
        <v>215.19</v>
      </c>
      <c r="E194" s="11">
        <v>107.595</v>
      </c>
      <c r="F194" s="1"/>
    </row>
    <row r="195" spans="1:6" ht="22.5">
      <c r="A195" s="9"/>
      <c r="B195" s="12" t="str">
        <f>"Total"</f>
        <v>Total</v>
      </c>
      <c r="C195" s="13">
        <v>2</v>
      </c>
      <c r="D195" s="14">
        <v>215.19</v>
      </c>
      <c r="E195" s="14">
        <v>107.595</v>
      </c>
      <c r="F195" s="1"/>
    </row>
    <row r="196" spans="1:6" ht="22.5">
      <c r="A196" s="25" t="s">
        <v>22</v>
      </c>
      <c r="B196" s="25"/>
      <c r="C196" s="25"/>
      <c r="D196" s="4"/>
      <c r="E196" s="4"/>
      <c r="F196" s="1"/>
    </row>
    <row r="197" spans="1:6" ht="22.5">
      <c r="A197" s="9"/>
      <c r="B197" s="2" t="str">
        <f>"Airlines:"</f>
        <v>Airlines:</v>
      </c>
      <c r="C197" s="10">
        <v>0</v>
      </c>
      <c r="D197" s="11">
        <v>0</v>
      </c>
      <c r="E197" s="11">
        <v>0</v>
      </c>
      <c r="F197" s="1"/>
    </row>
    <row r="198" spans="1:6" ht="22.5">
      <c r="A198" s="9"/>
      <c r="B198" s="2" t="str">
        <f>"Lodging:"</f>
        <v>Lodging:</v>
      </c>
      <c r="C198" s="10">
        <v>0</v>
      </c>
      <c r="D198" s="11">
        <v>0</v>
      </c>
      <c r="E198" s="11">
        <v>0</v>
      </c>
      <c r="F198" s="1"/>
    </row>
    <row r="199" spans="1:6" ht="22.5">
      <c r="A199" s="9"/>
      <c r="B199" s="2" t="str">
        <f>"Car:"</f>
        <v>Car:</v>
      </c>
      <c r="C199" s="10">
        <v>0</v>
      </c>
      <c r="D199" s="11">
        <v>0</v>
      </c>
      <c r="E199" s="11">
        <v>0</v>
      </c>
      <c r="F199" s="1"/>
    </row>
    <row r="200" spans="1:6" ht="22.5">
      <c r="A200" s="9"/>
      <c r="B200" s="2" t="str">
        <f>"Mass Transportation:"</f>
        <v>Mass Transportation:</v>
      </c>
      <c r="C200" s="10">
        <v>0</v>
      </c>
      <c r="D200" s="11">
        <v>0</v>
      </c>
      <c r="E200" s="11">
        <v>0</v>
      </c>
      <c r="F200" s="1"/>
    </row>
    <row r="201" spans="1:6" ht="22.5">
      <c r="A201" s="9"/>
      <c r="B201" s="2" t="str">
        <f>"Transportation:"</f>
        <v>Transportation:</v>
      </c>
      <c r="C201" s="10">
        <v>0</v>
      </c>
      <c r="D201" s="11">
        <v>0</v>
      </c>
      <c r="E201" s="11">
        <v>0</v>
      </c>
      <c r="F201" s="1"/>
    </row>
    <row r="202" spans="1:6" ht="22.5">
      <c r="A202" s="9"/>
      <c r="B202" s="2" t="str">
        <f>"Restaurant:"</f>
        <v>Restaurant:</v>
      </c>
      <c r="C202" s="10">
        <v>0</v>
      </c>
      <c r="D202" s="11">
        <v>0</v>
      </c>
      <c r="E202" s="11">
        <v>0</v>
      </c>
      <c r="F202" s="1"/>
    </row>
    <row r="203" spans="1:6" ht="22.5">
      <c r="A203" s="9"/>
      <c r="B203" s="2" t="str">
        <f>"Cash:"</f>
        <v>Cash:</v>
      </c>
      <c r="C203" s="10">
        <v>0</v>
      </c>
      <c r="D203" s="11">
        <v>0</v>
      </c>
      <c r="E203" s="11">
        <v>0</v>
      </c>
      <c r="F203" s="1"/>
    </row>
    <row r="204" spans="1:6" ht="22.5">
      <c r="A204" s="9"/>
      <c r="B204" s="2" t="str">
        <f>"Other:"</f>
        <v>Other:</v>
      </c>
      <c r="C204" s="10">
        <v>2</v>
      </c>
      <c r="D204" s="11">
        <v>678.75</v>
      </c>
      <c r="E204" s="11">
        <v>339.375</v>
      </c>
      <c r="F204" s="1"/>
    </row>
    <row r="205" spans="1:6" ht="22.5">
      <c r="A205" s="9"/>
      <c r="B205" s="12" t="str">
        <f>"Total"</f>
        <v>Total</v>
      </c>
      <c r="C205" s="13">
        <v>2</v>
      </c>
      <c r="D205" s="14">
        <v>678.75</v>
      </c>
      <c r="E205" s="14">
        <v>339.375</v>
      </c>
      <c r="F205" s="1"/>
    </row>
    <row r="206" spans="1:6" ht="22.5">
      <c r="A206" s="25" t="s">
        <v>23</v>
      </c>
      <c r="B206" s="25"/>
      <c r="C206" s="25"/>
      <c r="D206" s="4"/>
      <c r="E206" s="4"/>
      <c r="F206" s="1"/>
    </row>
    <row r="207" spans="1:6" ht="22.5">
      <c r="A207" s="9"/>
      <c r="B207" s="2" t="str">
        <f>"Airlines:"</f>
        <v>Airlines:</v>
      </c>
      <c r="C207" s="10">
        <v>0</v>
      </c>
      <c r="D207" s="11">
        <v>0</v>
      </c>
      <c r="E207" s="11">
        <v>0</v>
      </c>
      <c r="F207" s="1"/>
    </row>
    <row r="208" spans="1:6" ht="22.5">
      <c r="A208" s="9"/>
      <c r="B208" s="2" t="str">
        <f>"Lodging:"</f>
        <v>Lodging:</v>
      </c>
      <c r="C208" s="10">
        <v>0</v>
      </c>
      <c r="D208" s="11">
        <v>0</v>
      </c>
      <c r="E208" s="11">
        <v>0</v>
      </c>
      <c r="F208" s="1"/>
    </row>
    <row r="209" spans="1:6" ht="22.5">
      <c r="A209" s="9"/>
      <c r="B209" s="2" t="str">
        <f>"Car:"</f>
        <v>Car:</v>
      </c>
      <c r="C209" s="10">
        <v>0</v>
      </c>
      <c r="D209" s="11">
        <v>0</v>
      </c>
      <c r="E209" s="11">
        <v>0</v>
      </c>
      <c r="F209" s="1"/>
    </row>
    <row r="210" spans="1:6" ht="22.5">
      <c r="A210" s="9"/>
      <c r="B210" s="2" t="str">
        <f>"Mass Transportation:"</f>
        <v>Mass Transportation:</v>
      </c>
      <c r="C210" s="10">
        <v>0</v>
      </c>
      <c r="D210" s="11">
        <v>0</v>
      </c>
      <c r="E210" s="11">
        <v>0</v>
      </c>
      <c r="F210" s="1"/>
    </row>
    <row r="211" spans="1:6" ht="22.5">
      <c r="A211" s="9"/>
      <c r="B211" s="2" t="str">
        <f>"Transportation:"</f>
        <v>Transportation:</v>
      </c>
      <c r="C211" s="10">
        <v>0</v>
      </c>
      <c r="D211" s="11">
        <v>0</v>
      </c>
      <c r="E211" s="11">
        <v>0</v>
      </c>
      <c r="F211" s="1"/>
    </row>
    <row r="212" spans="1:6" ht="22.5">
      <c r="A212" s="9"/>
      <c r="B212" s="2" t="str">
        <f>"Restaurant:"</f>
        <v>Restaurant:</v>
      </c>
      <c r="C212" s="10">
        <v>0</v>
      </c>
      <c r="D212" s="11">
        <v>0</v>
      </c>
      <c r="E212" s="11">
        <v>0</v>
      </c>
      <c r="F212" s="1"/>
    </row>
    <row r="213" spans="1:6" ht="22.5">
      <c r="A213" s="9"/>
      <c r="B213" s="2" t="str">
        <f>"Cash:"</f>
        <v>Cash:</v>
      </c>
      <c r="C213" s="10">
        <v>0</v>
      </c>
      <c r="D213" s="11">
        <v>0</v>
      </c>
      <c r="E213" s="11">
        <v>0</v>
      </c>
      <c r="F213" s="1"/>
    </row>
    <row r="214" spans="1:6" ht="22.5">
      <c r="A214" s="9"/>
      <c r="B214" s="2" t="str">
        <f>"Other:"</f>
        <v>Other:</v>
      </c>
      <c r="C214" s="10">
        <v>6</v>
      </c>
      <c r="D214" s="11">
        <v>3387.01</v>
      </c>
      <c r="E214" s="11">
        <v>564.50166666666701</v>
      </c>
      <c r="F214" s="1"/>
    </row>
    <row r="215" spans="1:6" ht="22.5">
      <c r="A215" s="9"/>
      <c r="B215" s="12" t="str">
        <f>"Total"</f>
        <v>Total</v>
      </c>
      <c r="C215" s="13">
        <v>6</v>
      </c>
      <c r="D215" s="14">
        <v>3387.01</v>
      </c>
      <c r="E215" s="14">
        <v>564.50166666666701</v>
      </c>
      <c r="F215" s="1"/>
    </row>
    <row r="216" spans="1:6" ht="22.5">
      <c r="A216" s="25" t="s">
        <v>24</v>
      </c>
      <c r="B216" s="25"/>
      <c r="C216" s="25"/>
      <c r="D216" s="4"/>
      <c r="E216" s="4"/>
      <c r="F216" s="1"/>
    </row>
    <row r="217" spans="1:6" ht="22.5">
      <c r="A217" s="9"/>
      <c r="B217" s="2" t="str">
        <f>"Airlines:"</f>
        <v>Airlines:</v>
      </c>
      <c r="C217" s="10">
        <v>0</v>
      </c>
      <c r="D217" s="11">
        <v>0</v>
      </c>
      <c r="E217" s="11">
        <v>0</v>
      </c>
      <c r="F217" s="1"/>
    </row>
    <row r="218" spans="1:6" ht="22.5">
      <c r="A218" s="9"/>
      <c r="B218" s="2" t="str">
        <f>"Lodging:"</f>
        <v>Lodging:</v>
      </c>
      <c r="C218" s="10">
        <v>0</v>
      </c>
      <c r="D218" s="11">
        <v>0</v>
      </c>
      <c r="E218" s="11">
        <v>0</v>
      </c>
      <c r="F218" s="1"/>
    </row>
    <row r="219" spans="1:6" ht="22.5">
      <c r="A219" s="9"/>
      <c r="B219" s="2" t="str">
        <f>"Car:"</f>
        <v>Car:</v>
      </c>
      <c r="C219" s="10">
        <v>0</v>
      </c>
      <c r="D219" s="11">
        <v>0</v>
      </c>
      <c r="E219" s="11">
        <v>0</v>
      </c>
      <c r="F219" s="1"/>
    </row>
    <row r="220" spans="1:6" ht="22.5">
      <c r="A220" s="9"/>
      <c r="B220" s="2" t="str">
        <f>"Mass Transportation:"</f>
        <v>Mass Transportation:</v>
      </c>
      <c r="C220" s="10">
        <v>0</v>
      </c>
      <c r="D220" s="11">
        <v>0</v>
      </c>
      <c r="E220" s="11">
        <v>0</v>
      </c>
      <c r="F220" s="1"/>
    </row>
    <row r="221" spans="1:6" ht="22.5">
      <c r="A221" s="9"/>
      <c r="B221" s="2" t="str">
        <f>"Transportation:"</f>
        <v>Transportation:</v>
      </c>
      <c r="C221" s="10">
        <v>1</v>
      </c>
      <c r="D221" s="11">
        <v>25</v>
      </c>
      <c r="E221" s="11">
        <v>25</v>
      </c>
      <c r="F221" s="1"/>
    </row>
    <row r="222" spans="1:6" ht="22.5">
      <c r="A222" s="9"/>
      <c r="B222" s="2" t="str">
        <f>"Restaurant:"</f>
        <v>Restaurant:</v>
      </c>
      <c r="C222" s="10">
        <v>0</v>
      </c>
      <c r="D222" s="11">
        <v>0</v>
      </c>
      <c r="E222" s="11">
        <v>0</v>
      </c>
      <c r="F222" s="1"/>
    </row>
    <row r="223" spans="1:6" ht="22.5">
      <c r="A223" s="9"/>
      <c r="B223" s="2" t="str">
        <f>"Cash:"</f>
        <v>Cash:</v>
      </c>
      <c r="C223" s="10">
        <v>0</v>
      </c>
      <c r="D223" s="11">
        <v>0</v>
      </c>
      <c r="E223" s="11">
        <v>0</v>
      </c>
      <c r="F223" s="1"/>
    </row>
    <row r="224" spans="1:6" ht="22.5">
      <c r="A224" s="9"/>
      <c r="B224" s="2" t="str">
        <f>"Other:"</f>
        <v>Other:</v>
      </c>
      <c r="C224" s="10">
        <v>6</v>
      </c>
      <c r="D224" s="11">
        <v>1714.06</v>
      </c>
      <c r="E224" s="11">
        <v>285.67666666666702</v>
      </c>
      <c r="F224" s="1"/>
    </row>
    <row r="225" spans="1:6" ht="22.5">
      <c r="A225" s="9"/>
      <c r="B225" s="12" t="str">
        <f>"Total"</f>
        <v>Total</v>
      </c>
      <c r="C225" s="13">
        <v>7</v>
      </c>
      <c r="D225" s="14">
        <v>1739.06</v>
      </c>
      <c r="E225" s="14">
        <v>248.43714285714299</v>
      </c>
      <c r="F225" s="1"/>
    </row>
    <row r="226" spans="1:6" ht="22.5">
      <c r="A226" s="25" t="s">
        <v>25</v>
      </c>
      <c r="B226" s="25"/>
      <c r="C226" s="25"/>
      <c r="D226" s="4"/>
      <c r="E226" s="4"/>
      <c r="F226" s="1"/>
    </row>
    <row r="227" spans="1:6" ht="22.5">
      <c r="A227" s="9"/>
      <c r="B227" s="2" t="str">
        <f>"Airlines:"</f>
        <v>Airlines:</v>
      </c>
      <c r="C227" s="10">
        <v>0</v>
      </c>
      <c r="D227" s="11">
        <v>0</v>
      </c>
      <c r="E227" s="11">
        <v>0</v>
      </c>
      <c r="F227" s="1"/>
    </row>
    <row r="228" spans="1:6" ht="22.5">
      <c r="A228" s="9"/>
      <c r="B228" s="2" t="str">
        <f>"Lodging:"</f>
        <v>Lodging:</v>
      </c>
      <c r="C228" s="10">
        <v>0</v>
      </c>
      <c r="D228" s="11">
        <v>0</v>
      </c>
      <c r="E228" s="11">
        <v>0</v>
      </c>
      <c r="F228" s="1"/>
    </row>
    <row r="229" spans="1:6" ht="22.5">
      <c r="A229" s="9"/>
      <c r="B229" s="2" t="str">
        <f>"Car:"</f>
        <v>Car:</v>
      </c>
      <c r="C229" s="10">
        <v>0</v>
      </c>
      <c r="D229" s="11">
        <v>0</v>
      </c>
      <c r="E229" s="11">
        <v>0</v>
      </c>
      <c r="F229" s="1"/>
    </row>
    <row r="230" spans="1:6" ht="22.5">
      <c r="A230" s="9"/>
      <c r="B230" s="2" t="str">
        <f>"Mass Transportation:"</f>
        <v>Mass Transportation:</v>
      </c>
      <c r="C230" s="10">
        <v>0</v>
      </c>
      <c r="D230" s="11">
        <v>0</v>
      </c>
      <c r="E230" s="11">
        <v>0</v>
      </c>
      <c r="F230" s="1"/>
    </row>
    <row r="231" spans="1:6" ht="22.5">
      <c r="A231" s="9"/>
      <c r="B231" s="2" t="str">
        <f>"Transportation:"</f>
        <v>Transportation:</v>
      </c>
      <c r="C231" s="10">
        <v>0</v>
      </c>
      <c r="D231" s="11">
        <v>0</v>
      </c>
      <c r="E231" s="11">
        <v>0</v>
      </c>
      <c r="F231" s="1"/>
    </row>
    <row r="232" spans="1:6" ht="22.5">
      <c r="A232" s="9"/>
      <c r="B232" s="2" t="str">
        <f>"Restaurant:"</f>
        <v>Restaurant:</v>
      </c>
      <c r="C232" s="10">
        <v>0</v>
      </c>
      <c r="D232" s="11">
        <v>0</v>
      </c>
      <c r="E232" s="11">
        <v>0</v>
      </c>
      <c r="F232" s="1"/>
    </row>
    <row r="233" spans="1:6" ht="22.5">
      <c r="A233" s="9"/>
      <c r="B233" s="2" t="str">
        <f>"Cash:"</f>
        <v>Cash:</v>
      </c>
      <c r="C233" s="10">
        <v>0</v>
      </c>
      <c r="D233" s="11">
        <v>0</v>
      </c>
      <c r="E233" s="11">
        <v>0</v>
      </c>
      <c r="F233" s="1"/>
    </row>
    <row r="234" spans="1:6" ht="22.5">
      <c r="A234" s="9"/>
      <c r="B234" s="2" t="str">
        <f>"Other:"</f>
        <v>Other:</v>
      </c>
      <c r="C234" s="10">
        <v>1</v>
      </c>
      <c r="D234" s="11">
        <v>1603.06</v>
      </c>
      <c r="E234" s="11">
        <v>1603.06</v>
      </c>
      <c r="F234" s="1"/>
    </row>
    <row r="235" spans="1:6" ht="22.5">
      <c r="A235" s="9"/>
      <c r="B235" s="12" t="str">
        <f>"Total"</f>
        <v>Total</v>
      </c>
      <c r="C235" s="13">
        <v>1</v>
      </c>
      <c r="D235" s="14">
        <v>1603.06</v>
      </c>
      <c r="E235" s="14">
        <v>1603.06</v>
      </c>
      <c r="F235" s="1"/>
    </row>
    <row r="236" spans="1:6" ht="22.5">
      <c r="A236" s="25" t="s">
        <v>26</v>
      </c>
      <c r="B236" s="25"/>
      <c r="C236" s="25"/>
      <c r="D236" s="4"/>
      <c r="E236" s="4"/>
      <c r="F236" s="1"/>
    </row>
    <row r="237" spans="1:6" ht="22.5">
      <c r="A237" s="9"/>
      <c r="B237" s="2" t="str">
        <f>"Airlines:"</f>
        <v>Airlines:</v>
      </c>
      <c r="C237" s="10">
        <v>0</v>
      </c>
      <c r="D237" s="11">
        <v>0</v>
      </c>
      <c r="E237" s="11">
        <v>0</v>
      </c>
      <c r="F237" s="1"/>
    </row>
    <row r="238" spans="1:6" ht="22.5">
      <c r="A238" s="9"/>
      <c r="B238" s="2" t="str">
        <f>"Lodging:"</f>
        <v>Lodging:</v>
      </c>
      <c r="C238" s="10">
        <v>0</v>
      </c>
      <c r="D238" s="11">
        <v>0</v>
      </c>
      <c r="E238" s="11">
        <v>0</v>
      </c>
      <c r="F238" s="1"/>
    </row>
    <row r="239" spans="1:6" ht="22.5">
      <c r="A239" s="9"/>
      <c r="B239" s="2" t="str">
        <f>"Car:"</f>
        <v>Car:</v>
      </c>
      <c r="C239" s="10">
        <v>0</v>
      </c>
      <c r="D239" s="11">
        <v>0</v>
      </c>
      <c r="E239" s="11">
        <v>0</v>
      </c>
      <c r="F239" s="1"/>
    </row>
    <row r="240" spans="1:6" ht="22.5">
      <c r="A240" s="9"/>
      <c r="B240" s="2" t="str">
        <f>"Mass Transportation:"</f>
        <v>Mass Transportation:</v>
      </c>
      <c r="C240" s="10">
        <v>0</v>
      </c>
      <c r="D240" s="11">
        <v>0</v>
      </c>
      <c r="E240" s="11">
        <v>0</v>
      </c>
      <c r="F240" s="1"/>
    </row>
    <row r="241" spans="1:6" ht="22.5">
      <c r="A241" s="9"/>
      <c r="B241" s="2" t="str">
        <f>"Transportation:"</f>
        <v>Transportation:</v>
      </c>
      <c r="C241" s="10">
        <v>2</v>
      </c>
      <c r="D241" s="11">
        <v>115</v>
      </c>
      <c r="E241" s="11">
        <v>57.5</v>
      </c>
      <c r="F241" s="1"/>
    </row>
    <row r="242" spans="1:6" ht="22.5">
      <c r="A242" s="9"/>
      <c r="B242" s="2" t="str">
        <f>"Restaurant:"</f>
        <v>Restaurant:</v>
      </c>
      <c r="C242" s="10">
        <v>0</v>
      </c>
      <c r="D242" s="11">
        <v>0</v>
      </c>
      <c r="E242" s="11">
        <v>0</v>
      </c>
      <c r="F242" s="1"/>
    </row>
    <row r="243" spans="1:6" ht="22.5">
      <c r="A243" s="9"/>
      <c r="B243" s="2" t="str">
        <f>"Cash:"</f>
        <v>Cash:</v>
      </c>
      <c r="C243" s="10">
        <v>0</v>
      </c>
      <c r="D243" s="11">
        <v>0</v>
      </c>
      <c r="E243" s="11">
        <v>0</v>
      </c>
      <c r="F243" s="1"/>
    </row>
    <row r="244" spans="1:6" ht="22.5">
      <c r="A244" s="9"/>
      <c r="B244" s="2" t="str">
        <f>"Other:"</f>
        <v>Other:</v>
      </c>
      <c r="C244" s="10">
        <v>0</v>
      </c>
      <c r="D244" s="11">
        <v>0</v>
      </c>
      <c r="E244" s="11">
        <v>0</v>
      </c>
      <c r="F244" s="1"/>
    </row>
    <row r="245" spans="1:6" ht="22.5">
      <c r="A245" s="9"/>
      <c r="B245" s="12" t="str">
        <f>"Total"</f>
        <v>Total</v>
      </c>
      <c r="C245" s="13">
        <v>2</v>
      </c>
      <c r="D245" s="14">
        <v>115</v>
      </c>
      <c r="E245" s="14">
        <v>57.5</v>
      </c>
      <c r="F245" s="1"/>
    </row>
    <row r="246" spans="1:6" ht="22.5">
      <c r="A246" s="15" t="str">
        <f>"Grand Totals:"</f>
        <v>Grand Totals:</v>
      </c>
      <c r="B246" s="16"/>
      <c r="C246" s="17"/>
      <c r="D246" s="16"/>
      <c r="E246" s="18"/>
      <c r="F246" s="1"/>
    </row>
    <row r="247" spans="1:6" ht="22.5">
      <c r="A247" s="9"/>
      <c r="B247" s="5" t="str">
        <f>"Airlines:"</f>
        <v>Airlines:</v>
      </c>
      <c r="C247" s="19">
        <v>9</v>
      </c>
      <c r="D247" s="20">
        <v>4029.6</v>
      </c>
      <c r="E247" s="20">
        <v>447.73333333333301</v>
      </c>
      <c r="F247" s="1"/>
    </row>
    <row r="248" spans="1:6" ht="22.5">
      <c r="A248" s="9"/>
      <c r="B248" s="5" t="str">
        <f>"Lodging:"</f>
        <v>Lodging:</v>
      </c>
      <c r="C248" s="19">
        <v>1</v>
      </c>
      <c r="D248" s="20">
        <v>1928.4</v>
      </c>
      <c r="E248" s="20">
        <v>1928.4</v>
      </c>
      <c r="F248" s="1"/>
    </row>
    <row r="249" spans="1:6" ht="22.5">
      <c r="A249" s="9"/>
      <c r="B249" s="5" t="str">
        <f>"Car:"</f>
        <v>Car:</v>
      </c>
      <c r="C249" s="19">
        <v>0</v>
      </c>
      <c r="D249" s="20">
        <v>0</v>
      </c>
      <c r="E249" s="20">
        <v>0</v>
      </c>
      <c r="F249" s="1"/>
    </row>
    <row r="250" spans="1:6" ht="22.5">
      <c r="A250" s="9"/>
      <c r="B250" s="5" t="str">
        <f>"Mass Transportation:"</f>
        <v>Mass Transportation:</v>
      </c>
      <c r="C250" s="21">
        <v>0</v>
      </c>
      <c r="D250" s="22">
        <v>0</v>
      </c>
      <c r="E250" s="20">
        <v>0</v>
      </c>
      <c r="F250" s="1"/>
    </row>
    <row r="251" spans="1:6" ht="22.5">
      <c r="A251" s="9"/>
      <c r="B251" s="5" t="str">
        <f>"Transportation:"</f>
        <v>Transportation:</v>
      </c>
      <c r="C251" s="19">
        <v>27</v>
      </c>
      <c r="D251" s="20">
        <v>6374.78</v>
      </c>
      <c r="E251" s="20">
        <v>236.10296296296301</v>
      </c>
      <c r="F251" s="1"/>
    </row>
    <row r="252" spans="1:6" ht="22.5">
      <c r="A252" s="9"/>
      <c r="B252" s="5" t="str">
        <f>"Restaurant:"</f>
        <v>Restaurant:</v>
      </c>
      <c r="C252" s="19">
        <v>1</v>
      </c>
      <c r="D252" s="20">
        <v>757</v>
      </c>
      <c r="E252" s="20">
        <v>757</v>
      </c>
      <c r="F252" s="1"/>
    </row>
    <row r="253" spans="1:6" ht="22.5">
      <c r="A253" s="9"/>
      <c r="B253" s="5" t="str">
        <f>"Cash:"</f>
        <v>Cash:</v>
      </c>
      <c r="C253" s="19">
        <v>0</v>
      </c>
      <c r="D253" s="20">
        <v>0</v>
      </c>
      <c r="E253" s="20">
        <v>0</v>
      </c>
      <c r="F253" s="1"/>
    </row>
    <row r="254" spans="1:6" ht="22.5">
      <c r="A254" s="9"/>
      <c r="B254" s="5" t="str">
        <f>"Other:"</f>
        <v>Other:</v>
      </c>
      <c r="C254" s="19">
        <v>387</v>
      </c>
      <c r="D254" s="20">
        <v>136865.93</v>
      </c>
      <c r="E254" s="20">
        <v>353.65873385012901</v>
      </c>
      <c r="F254" s="1"/>
    </row>
    <row r="255" spans="1:6" ht="22.5">
      <c r="A255" s="9"/>
      <c r="B255" s="12" t="str">
        <f>"Total"</f>
        <v>Total</v>
      </c>
      <c r="C255" s="23">
        <v>425</v>
      </c>
      <c r="D255" s="24">
        <v>149955.71</v>
      </c>
      <c r="E255" s="24">
        <v>352.836964705882</v>
      </c>
      <c r="F255" s="1"/>
    </row>
  </sheetData>
  <mergeCells count="28">
    <mergeCell ref="A1:E1"/>
    <mergeCell ref="A2:E2"/>
    <mergeCell ref="A3:B3"/>
    <mergeCell ref="A4:E4"/>
    <mergeCell ref="A6:C6"/>
    <mergeCell ref="A16:C16"/>
    <mergeCell ref="A26:C26"/>
    <mergeCell ref="A36:C36"/>
    <mergeCell ref="A46:C46"/>
    <mergeCell ref="A56:C56"/>
    <mergeCell ref="A66:C66"/>
    <mergeCell ref="A76:C76"/>
    <mergeCell ref="A86:C86"/>
    <mergeCell ref="A96:C96"/>
    <mergeCell ref="A106:C106"/>
    <mergeCell ref="A116:C116"/>
    <mergeCell ref="A126:C126"/>
    <mergeCell ref="A136:C136"/>
    <mergeCell ref="A206:C206"/>
    <mergeCell ref="A216:C216"/>
    <mergeCell ref="A226:C226"/>
    <mergeCell ref="A236:C236"/>
    <mergeCell ref="A146:C146"/>
    <mergeCell ref="A156:C156"/>
    <mergeCell ref="A166:C166"/>
    <mergeCell ref="A176:C176"/>
    <mergeCell ref="A186:C186"/>
    <mergeCell ref="A196:C196"/>
  </mergeCells>
  <pageMargins left="0.125" right="0.125" top="0.25" bottom="1.1599999999999999" header="0.25" footer="0.35"/>
  <pageSetup orientation="portrait" r:id="rId1"/>
  <headerFooter alignWithMargins="0">
    <oddHeader>&amp;R&amp;"Times New Roman,Bold"&amp;14Attachment 4D-4</oddHeader>
    <oddFooter xml:space="preserve">&amp;L&amp;C&amp;"Times New Roman"&amp;8 &amp;B© 2013 JPMorgan Chase &amp;&amp; Co. All rights reserved._x000D_
*CONFIDENTIAL - THIS REPORT CONTAINS SENSITIVE DATA.  UNAUTHORIZED USE PROHIBITED.*&amp;B 
&amp;BT &amp;&amp; E Expense Activity by Cardholder&amp;B 
&amp;R&amp;"Times New Roman"&amp;8 &amp;BPage 1 of 1&amp;B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And E Expense Activity by Car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TraciF</cp:lastModifiedBy>
  <cp:lastPrinted>2013-03-07T15:43:19Z</cp:lastPrinted>
  <dcterms:created xsi:type="dcterms:W3CDTF">2013-03-01T15:39:21Z</dcterms:created>
  <dcterms:modified xsi:type="dcterms:W3CDTF">2013-03-07T15:43:46Z</dcterms:modified>
</cp:coreProperties>
</file>