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30" windowWidth="12120" windowHeight="9120" tabRatio="833" activeTab="1"/>
  </bookViews>
  <sheets>
    <sheet name="FY14-GN0" sheetId="15" r:id="rId1"/>
    <sheet name="FY13-GN0" sheetId="33" r:id="rId2"/>
  </sheets>
  <definedNames>
    <definedName name="_xlnm.Print_Area" localSheetId="1">'FY13-GN0'!$A$1:$G$137</definedName>
    <definedName name="_xlnm.Print_Area" localSheetId="0">'FY14-GN0'!$A$1:$G$137</definedName>
    <definedName name="_xlnm.Print_Titles" localSheetId="1">'FY13-GN0'!$1:$4</definedName>
    <definedName name="_xlnm.Print_Titles" localSheetId="0">'FY14-GN0'!$1:$4</definedName>
  </definedNames>
  <calcPr calcId="145621"/>
</workbook>
</file>

<file path=xl/calcChain.xml><?xml version="1.0" encoding="utf-8"?>
<calcChain xmlns="http://schemas.openxmlformats.org/spreadsheetml/2006/main">
  <c r="D112" i="33" l="1"/>
  <c r="D25" i="33"/>
  <c r="D9" i="33"/>
  <c r="D77" i="33" l="1"/>
  <c r="C133" i="33" l="1"/>
  <c r="B133" i="33"/>
  <c r="G132" i="33"/>
  <c r="G131" i="33"/>
  <c r="G130" i="33"/>
  <c r="G129" i="33"/>
  <c r="G128" i="33"/>
  <c r="G127" i="33"/>
  <c r="G126" i="33"/>
  <c r="G125" i="33"/>
  <c r="G124" i="33"/>
  <c r="G123" i="33"/>
  <c r="G122" i="33"/>
  <c r="G121" i="33"/>
  <c r="E120" i="33"/>
  <c r="E133" i="33" s="1"/>
  <c r="D120" i="33"/>
  <c r="C117" i="33"/>
  <c r="B117" i="33"/>
  <c r="G116" i="33"/>
  <c r="G115" i="33"/>
  <c r="G114" i="33"/>
  <c r="G113" i="33"/>
  <c r="E112" i="33"/>
  <c r="E117" i="33" s="1"/>
  <c r="D109" i="33"/>
  <c r="C109" i="33"/>
  <c r="B109" i="33"/>
  <c r="G108" i="33"/>
  <c r="G107" i="33"/>
  <c r="G106" i="33"/>
  <c r="G105" i="33"/>
  <c r="G104" i="33"/>
  <c r="G103" i="33"/>
  <c r="G102" i="33"/>
  <c r="G101" i="33"/>
  <c r="G100" i="33"/>
  <c r="G99" i="33"/>
  <c r="G98" i="33"/>
  <c r="G97" i="33"/>
  <c r="G96" i="33"/>
  <c r="G95" i="33"/>
  <c r="G94" i="33"/>
  <c r="G93" i="33"/>
  <c r="G92" i="33"/>
  <c r="G91" i="33"/>
  <c r="G90" i="33"/>
  <c r="G89" i="33"/>
  <c r="G88" i="33"/>
  <c r="G87" i="33"/>
  <c r="G86" i="33"/>
  <c r="G85" i="33"/>
  <c r="G84" i="33"/>
  <c r="G83" i="33"/>
  <c r="G82" i="33"/>
  <c r="G81" i="33"/>
  <c r="G80" i="33"/>
  <c r="G79" i="33"/>
  <c r="G78" i="33"/>
  <c r="F77" i="33"/>
  <c r="F109" i="33" s="1"/>
  <c r="E77" i="33"/>
  <c r="D74" i="33"/>
  <c r="C74" i="33"/>
  <c r="B74" i="33"/>
  <c r="G73" i="33"/>
  <c r="G72" i="33"/>
  <c r="G71" i="33"/>
  <c r="G70" i="33"/>
  <c r="G69" i="33"/>
  <c r="G68" i="33"/>
  <c r="G67" i="33"/>
  <c r="G66" i="33"/>
  <c r="F65" i="33"/>
  <c r="F74" i="33" s="1"/>
  <c r="E65" i="33"/>
  <c r="E74" i="33" s="1"/>
  <c r="D65" i="33"/>
  <c r="C62" i="33"/>
  <c r="B62" i="33"/>
  <c r="G61" i="33"/>
  <c r="G60" i="33"/>
  <c r="G59" i="33"/>
  <c r="G58" i="33"/>
  <c r="G57" i="33"/>
  <c r="G56" i="33"/>
  <c r="G55" i="33"/>
  <c r="G54" i="33"/>
  <c r="G53" i="33"/>
  <c r="D52" i="33"/>
  <c r="G51" i="33"/>
  <c r="G50" i="33"/>
  <c r="F48" i="33"/>
  <c r="D48" i="33"/>
  <c r="C48" i="33"/>
  <c r="B48" i="33"/>
  <c r="G47" i="33"/>
  <c r="G46" i="33"/>
  <c r="F46" i="33"/>
  <c r="E46" i="33"/>
  <c r="E48" i="33" s="1"/>
  <c r="D46" i="33"/>
  <c r="G45" i="33"/>
  <c r="G48" i="33" s="1"/>
  <c r="C43" i="33"/>
  <c r="B43" i="33"/>
  <c r="G42" i="33"/>
  <c r="G41" i="33"/>
  <c r="G40" i="33"/>
  <c r="G39" i="33"/>
  <c r="G38" i="33"/>
  <c r="D37" i="33"/>
  <c r="F29" i="33"/>
  <c r="E29" i="33"/>
  <c r="D29" i="33"/>
  <c r="C29" i="33"/>
  <c r="D26" i="33"/>
  <c r="C26" i="33"/>
  <c r="B26" i="33"/>
  <c r="F25" i="33"/>
  <c r="F26" i="33" s="1"/>
  <c r="E25" i="33"/>
  <c r="E26" i="33" s="1"/>
  <c r="B23" i="33"/>
  <c r="B31" i="33" s="1"/>
  <c r="G22" i="33"/>
  <c r="G21" i="33"/>
  <c r="C20" i="33"/>
  <c r="G19" i="33"/>
  <c r="B17" i="33"/>
  <c r="G16" i="33"/>
  <c r="G15" i="33"/>
  <c r="C12" i="33"/>
  <c r="B12" i="33"/>
  <c r="G11" i="33"/>
  <c r="G10" i="33"/>
  <c r="F9" i="33"/>
  <c r="F12" i="33" s="1"/>
  <c r="E133" i="15"/>
  <c r="B133" i="15"/>
  <c r="G132" i="15"/>
  <c r="G131" i="15"/>
  <c r="G130" i="15"/>
  <c r="G129" i="15"/>
  <c r="G128" i="15"/>
  <c r="G127" i="15"/>
  <c r="G126" i="15"/>
  <c r="G125" i="15"/>
  <c r="G124" i="15"/>
  <c r="G123" i="15"/>
  <c r="G122" i="15"/>
  <c r="G121" i="15"/>
  <c r="F120" i="15"/>
  <c r="F133" i="15" s="1"/>
  <c r="E120" i="15"/>
  <c r="D120" i="15"/>
  <c r="D133" i="15" s="1"/>
  <c r="C120" i="15"/>
  <c r="C133" i="15" s="1"/>
  <c r="B117" i="15"/>
  <c r="G116" i="15"/>
  <c r="G115" i="15"/>
  <c r="G114" i="15"/>
  <c r="G113" i="15"/>
  <c r="F112" i="15"/>
  <c r="F117" i="15" s="1"/>
  <c r="E112" i="15"/>
  <c r="E117" i="15" s="1"/>
  <c r="D112" i="15"/>
  <c r="D117" i="15" s="1"/>
  <c r="C112" i="15"/>
  <c r="C117" i="15" s="1"/>
  <c r="B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F77" i="15"/>
  <c r="F109" i="15" s="1"/>
  <c r="E77" i="15"/>
  <c r="E109" i="15" s="1"/>
  <c r="D77" i="15"/>
  <c r="D109" i="15" s="1"/>
  <c r="C77" i="15"/>
  <c r="C109" i="15" s="1"/>
  <c r="B74" i="15"/>
  <c r="G73" i="15"/>
  <c r="G72" i="15"/>
  <c r="G71" i="15"/>
  <c r="G70" i="15"/>
  <c r="G69" i="15"/>
  <c r="G68" i="15"/>
  <c r="G67" i="15"/>
  <c r="G66" i="15"/>
  <c r="F65" i="15"/>
  <c r="F74" i="15" s="1"/>
  <c r="E65" i="15"/>
  <c r="E74" i="15" s="1"/>
  <c r="D65" i="15"/>
  <c r="D74" i="15" s="1"/>
  <c r="C65" i="15"/>
  <c r="F62" i="15"/>
  <c r="D62" i="15"/>
  <c r="B62" i="15"/>
  <c r="G61" i="15"/>
  <c r="G60" i="15"/>
  <c r="G59" i="15"/>
  <c r="G58" i="15"/>
  <c r="G57" i="15"/>
  <c r="G56" i="15"/>
  <c r="G55" i="15"/>
  <c r="G54" i="15"/>
  <c r="G53" i="15"/>
  <c r="F52" i="15"/>
  <c r="E52" i="15"/>
  <c r="E62" i="15" s="1"/>
  <c r="D52" i="15"/>
  <c r="C52" i="15"/>
  <c r="G52" i="15" s="1"/>
  <c r="G51" i="15"/>
  <c r="G50" i="15"/>
  <c r="E48" i="15"/>
  <c r="C48" i="15"/>
  <c r="B48" i="15"/>
  <c r="G47" i="15"/>
  <c r="F46" i="15"/>
  <c r="F48" i="15" s="1"/>
  <c r="E46" i="15"/>
  <c r="D46" i="15"/>
  <c r="D48" i="15" s="1"/>
  <c r="C46" i="15"/>
  <c r="G46" i="15" s="1"/>
  <c r="G45" i="15"/>
  <c r="G48" i="15" s="1"/>
  <c r="C43" i="15"/>
  <c r="B43" i="15"/>
  <c r="G42" i="15"/>
  <c r="G41" i="15"/>
  <c r="G40" i="15"/>
  <c r="G39" i="15"/>
  <c r="G38" i="15"/>
  <c r="F37" i="15"/>
  <c r="F43" i="15" s="1"/>
  <c r="E37" i="15"/>
  <c r="E43" i="15" s="1"/>
  <c r="D37" i="15"/>
  <c r="D43" i="15" s="1"/>
  <c r="C37" i="15"/>
  <c r="F29" i="15"/>
  <c r="E29" i="15"/>
  <c r="D29" i="15"/>
  <c r="C29" i="15"/>
  <c r="D26" i="15"/>
  <c r="B26" i="15"/>
  <c r="F25" i="15"/>
  <c r="F26" i="15" s="1"/>
  <c r="E25" i="15"/>
  <c r="E26" i="15" s="1"/>
  <c r="D25" i="15"/>
  <c r="C25" i="15"/>
  <c r="G25" i="15" s="1"/>
  <c r="B23" i="15"/>
  <c r="B31" i="15" s="1"/>
  <c r="G22" i="15"/>
  <c r="G21" i="15"/>
  <c r="F20" i="15"/>
  <c r="F23" i="15" s="1"/>
  <c r="E20" i="15"/>
  <c r="E23" i="15" s="1"/>
  <c r="D20" i="15"/>
  <c r="D23" i="15" s="1"/>
  <c r="C20" i="15"/>
  <c r="C23" i="15" s="1"/>
  <c r="G19" i="15"/>
  <c r="B17" i="15"/>
  <c r="G16" i="15"/>
  <c r="G15" i="15"/>
  <c r="F14" i="15"/>
  <c r="F17" i="15" s="1"/>
  <c r="E14" i="15"/>
  <c r="E17" i="15" s="1"/>
  <c r="D14" i="15"/>
  <c r="D17" i="15" s="1"/>
  <c r="C14" i="15"/>
  <c r="C17" i="15" s="1"/>
  <c r="B12" i="15"/>
  <c r="G11" i="15"/>
  <c r="G10" i="15"/>
  <c r="F9" i="15"/>
  <c r="F12" i="15" s="1"/>
  <c r="E9" i="15"/>
  <c r="E12" i="15" s="1"/>
  <c r="D9" i="15"/>
  <c r="D12" i="15" s="1"/>
  <c r="C9" i="15"/>
  <c r="C12" i="15" s="1"/>
  <c r="G25" i="33" l="1"/>
  <c r="C17" i="33"/>
  <c r="D14" i="33"/>
  <c r="D17" i="33" s="1"/>
  <c r="D20" i="33"/>
  <c r="D23" i="33" s="1"/>
  <c r="C23" i="33"/>
  <c r="G26" i="33"/>
  <c r="H48" i="33"/>
  <c r="E9" i="33"/>
  <c r="E12" i="33" s="1"/>
  <c r="D12" i="33"/>
  <c r="F20" i="33"/>
  <c r="F23" i="33" s="1"/>
  <c r="F52" i="33"/>
  <c r="F62" i="33" s="1"/>
  <c r="E52" i="33"/>
  <c r="E62" i="33" s="1"/>
  <c r="D62" i="33"/>
  <c r="G52" i="33"/>
  <c r="G62" i="33" s="1"/>
  <c r="F37" i="33"/>
  <c r="F43" i="33" s="1"/>
  <c r="E37" i="33"/>
  <c r="E43" i="33" s="1"/>
  <c r="H74" i="33"/>
  <c r="C135" i="33"/>
  <c r="G29" i="33"/>
  <c r="D43" i="33"/>
  <c r="H43" i="33" s="1"/>
  <c r="G77" i="33"/>
  <c r="G109" i="33" s="1"/>
  <c r="E109" i="33"/>
  <c r="H109" i="33" s="1"/>
  <c r="F120" i="33"/>
  <c r="F133" i="33" s="1"/>
  <c r="D133" i="33"/>
  <c r="D117" i="33"/>
  <c r="F112" i="33"/>
  <c r="F117" i="33" s="1"/>
  <c r="B135" i="33"/>
  <c r="B137" i="33" s="1"/>
  <c r="G65" i="33"/>
  <c r="G74" i="33" s="1"/>
  <c r="G65" i="15"/>
  <c r="G74" i="15" s="1"/>
  <c r="B135" i="15"/>
  <c r="B137" i="15" s="1"/>
  <c r="D135" i="15"/>
  <c r="E135" i="15"/>
  <c r="G37" i="15"/>
  <c r="G43" i="15" s="1"/>
  <c r="H43" i="15"/>
  <c r="F31" i="15"/>
  <c r="H48" i="15"/>
  <c r="H117" i="15"/>
  <c r="E31" i="15"/>
  <c r="F135" i="15"/>
  <c r="D31" i="15"/>
  <c r="G62" i="15"/>
  <c r="H109" i="15"/>
  <c r="H133" i="15"/>
  <c r="C26" i="15"/>
  <c r="G26" i="15" s="1"/>
  <c r="C74" i="15"/>
  <c r="H74" i="15" s="1"/>
  <c r="G20" i="15"/>
  <c r="G23" i="15" s="1"/>
  <c r="G29" i="15"/>
  <c r="C62" i="15"/>
  <c r="G112" i="15"/>
  <c r="G117" i="15" s="1"/>
  <c r="G120" i="15"/>
  <c r="G133" i="15" s="1"/>
  <c r="G9" i="15"/>
  <c r="G12" i="15" s="1"/>
  <c r="G77" i="15"/>
  <c r="G109" i="15" s="1"/>
  <c r="G14" i="15"/>
  <c r="G17" i="15" s="1"/>
  <c r="H117" i="33" l="1"/>
  <c r="F14" i="33"/>
  <c r="F17" i="33" s="1"/>
  <c r="F31" i="33" s="1"/>
  <c r="E14" i="33"/>
  <c r="E17" i="33" s="1"/>
  <c r="D31" i="33"/>
  <c r="F135" i="33"/>
  <c r="G112" i="33"/>
  <c r="G117" i="33" s="1"/>
  <c r="C31" i="33"/>
  <c r="C137" i="33" s="1"/>
  <c r="G120" i="33"/>
  <c r="G133" i="33" s="1"/>
  <c r="G37" i="33"/>
  <c r="G43" i="33" s="1"/>
  <c r="G9" i="33"/>
  <c r="G12" i="33" s="1"/>
  <c r="E135" i="33"/>
  <c r="D135" i="33"/>
  <c r="H133" i="33"/>
  <c r="E20" i="33"/>
  <c r="E23" i="33" s="1"/>
  <c r="G135" i="15"/>
  <c r="E137" i="15"/>
  <c r="D137" i="15"/>
  <c r="C135" i="15"/>
  <c r="F137" i="15"/>
  <c r="G31" i="15"/>
  <c r="C31" i="15"/>
  <c r="H31" i="15" s="1"/>
  <c r="G135" i="33" l="1"/>
  <c r="F137" i="33"/>
  <c r="E31" i="33"/>
  <c r="E137" i="33" s="1"/>
  <c r="G14" i="33"/>
  <c r="G17" i="33" s="1"/>
  <c r="D137" i="33"/>
  <c r="H31" i="33"/>
  <c r="G20" i="33"/>
  <c r="G23" i="33" s="1"/>
  <c r="G137" i="15"/>
  <c r="C137" i="15"/>
  <c r="G31" i="33" l="1"/>
  <c r="G137" i="33" s="1"/>
</calcChain>
</file>

<file path=xl/sharedStrings.xml><?xml version="1.0" encoding="utf-8"?>
<sst xmlns="http://schemas.openxmlformats.org/spreadsheetml/2006/main" count="99" uniqueCount="36">
  <si>
    <t>CSG 11: Regular Pay - Cont Full Time</t>
  </si>
  <si>
    <t>CSG 12: Regular Pay - Other</t>
  </si>
  <si>
    <t>CSG 13:Additional Gross Pay</t>
  </si>
  <si>
    <t>CSG 15: Overtime Pay</t>
  </si>
  <si>
    <t>CSG 14: Fringe</t>
  </si>
  <si>
    <t>Non-Personal Services (NPS)</t>
  </si>
  <si>
    <t>Personal Services (PS)</t>
  </si>
  <si>
    <t>CSG 20: Supplies and Materials</t>
  </si>
  <si>
    <t>CSG 32: Rentals</t>
  </si>
  <si>
    <t>CSG 31: Telephone, Telegraph, Telegram, Etc</t>
  </si>
  <si>
    <t>CSG 40: Other Services and Charges</t>
  </si>
  <si>
    <t>CSG 41: Contractual Services</t>
  </si>
  <si>
    <t>CSG 50: Subsidies and Transfers</t>
  </si>
  <si>
    <t>CSG 70: Equipment &amp; Equipment Rental</t>
  </si>
  <si>
    <t xml:space="preserve"> </t>
  </si>
  <si>
    <t>Q1</t>
  </si>
  <si>
    <t>Q2</t>
  </si>
  <si>
    <t>Q3</t>
  </si>
  <si>
    <t>Q4</t>
  </si>
  <si>
    <t>Total</t>
  </si>
  <si>
    <t>List all contracts including vendor name, amount &amp; service provided. All bugeted funds must be accounted for.</t>
  </si>
  <si>
    <t>Subtotal</t>
  </si>
  <si>
    <t>Total Personal Services (PS)</t>
  </si>
  <si>
    <t>Total Non-Personal Services (NPS)</t>
  </si>
  <si>
    <t>Attachment II - Spending Plan</t>
  </si>
  <si>
    <t>Total FY 2014 Budget Request</t>
  </si>
  <si>
    <t>1000 - NON-PUBLIC TUITION</t>
  </si>
  <si>
    <t>Total FY 2013 Revised Budget</t>
  </si>
  <si>
    <t>Non-Pubic Tuition - maintenance of BITSSE system, upgrade to allow vendors to enter into the system.</t>
  </si>
  <si>
    <t>Travel - Local $15K, Out of State Travel $30K; Printing $5K</t>
  </si>
  <si>
    <t>Office Supplies</t>
  </si>
  <si>
    <t>Program 1000 Budget Total for FY14</t>
  </si>
  <si>
    <t>Travel - Local $15K, Out of State Travel $30K; Printing $5K, Maintenance of machines 10K</t>
  </si>
  <si>
    <t xml:space="preserve">Payments to various Non-Public Schools </t>
  </si>
  <si>
    <t>Non-Pubic Tuition - maintenance of BITSSE system</t>
  </si>
  <si>
    <t>Progressive replacement of old IT equipment $10,000 and Purchse and rental of Copiers and fax $15K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</si>
</sst>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NumberFormat="0" applyFont="0" applyFill="0" applyBorder="0" applyAlignment="0" applyProtection="0"/>
    <xf numFmtId="0" fontId="8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3" borderId="6" xfId="0" applyFont="1" applyFill="1" applyBorder="1" applyAlignment="1">
      <alignment horizontal="left"/>
    </xf>
    <xf numFmtId="0" fontId="3" fillId="3" borderId="1" xfId="0" applyFont="1" applyFill="1" applyBorder="1"/>
    <xf numFmtId="0" fontId="3" fillId="0" borderId="0" xfId="0" applyFont="1" applyFill="1" applyBorder="1"/>
    <xf numFmtId="0" fontId="6" fillId="0" borderId="7" xfId="0" applyFont="1" applyFill="1" applyBorder="1" applyAlignment="1">
      <alignment horizontal="left"/>
    </xf>
    <xf numFmtId="0" fontId="3" fillId="3" borderId="6" xfId="0" applyFont="1" applyFill="1" applyBorder="1"/>
    <xf numFmtId="0" fontId="7" fillId="4" borderId="8" xfId="0" applyFont="1" applyFill="1" applyBorder="1"/>
    <xf numFmtId="0" fontId="2" fillId="0" borderId="1" xfId="0" applyFont="1" applyFill="1" applyBorder="1" applyAlignment="1">
      <alignment horizontal="center" wrapText="1"/>
    </xf>
    <xf numFmtId="164" fontId="2" fillId="0" borderId="0" xfId="1" applyNumberFormat="1" applyFont="1"/>
    <xf numFmtId="164" fontId="3" fillId="0" borderId="0" xfId="1" applyNumberFormat="1" applyFont="1" applyAlignment="1">
      <alignment horizontal="right"/>
    </xf>
    <xf numFmtId="164" fontId="3" fillId="0" borderId="0" xfId="1" applyNumberFormat="1" applyFont="1"/>
    <xf numFmtId="164" fontId="4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wrapText="1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6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left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Fill="1" applyBorder="1"/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7" fillId="4" borderId="9" xfId="1" applyNumberFormat="1" applyFont="1" applyFill="1" applyBorder="1" applyAlignment="1">
      <alignment horizontal="right"/>
    </xf>
    <xf numFmtId="164" fontId="7" fillId="4" borderId="10" xfId="1" applyNumberFormat="1" applyFont="1" applyFill="1" applyBorder="1" applyAlignment="1">
      <alignment horizontal="right"/>
    </xf>
    <xf numFmtId="43" fontId="3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zoomScaleNormal="100" workbookViewId="0">
      <pane xSplit="1" ySplit="4" topLeftCell="B98" activePane="bottomRight" state="frozen"/>
      <selection activeCell="A118" sqref="A118"/>
      <selection pane="topRight" activeCell="A118" sqref="A118"/>
      <selection pane="bottomLeft" activeCell="A118" sqref="A118"/>
      <selection pane="bottomRight" activeCell="A120" sqref="A120"/>
    </sheetView>
  </sheetViews>
  <sheetFormatPr defaultRowHeight="12.75" x14ac:dyDescent="0.2"/>
  <cols>
    <col min="1" max="1" width="62.85546875" style="2" bestFit="1" customWidth="1"/>
    <col min="2" max="2" width="20.7109375" style="22" bestFit="1" customWidth="1"/>
    <col min="3" max="5" width="17.140625" style="21" bestFit="1" customWidth="1"/>
    <col min="6" max="6" width="17.140625" style="22" bestFit="1" customWidth="1"/>
    <col min="7" max="7" width="17.7109375" style="22" customWidth="1"/>
    <col min="8" max="8" width="12.140625" style="22" customWidth="1"/>
    <col min="9" max="16384" width="9.140625" style="2"/>
  </cols>
  <sheetData>
    <row r="1" spans="1:8" x14ac:dyDescent="0.2">
      <c r="A1" s="1" t="s">
        <v>24</v>
      </c>
      <c r="B1" s="20"/>
    </row>
    <row r="2" spans="1:8" x14ac:dyDescent="0.2">
      <c r="A2" s="1"/>
      <c r="B2" s="20"/>
    </row>
    <row r="3" spans="1:8" s="4" customFormat="1" ht="20.25" customHeight="1" thickBot="1" x14ac:dyDescent="0.35">
      <c r="A3" s="3" t="s">
        <v>26</v>
      </c>
      <c r="B3" s="23"/>
      <c r="C3" s="24"/>
      <c r="D3" s="24"/>
      <c r="E3" s="24"/>
      <c r="F3" s="25"/>
      <c r="G3" s="25"/>
      <c r="H3" s="25"/>
    </row>
    <row r="4" spans="1:8" s="5" customFormat="1" ht="26.25" thickBot="1" x14ac:dyDescent="0.25">
      <c r="B4" s="26" t="s">
        <v>25</v>
      </c>
      <c r="C4" s="27" t="s">
        <v>15</v>
      </c>
      <c r="D4" s="28" t="s">
        <v>16</v>
      </c>
      <c r="E4" s="28" t="s">
        <v>17</v>
      </c>
      <c r="F4" s="29" t="s">
        <v>18</v>
      </c>
      <c r="G4" s="29" t="s">
        <v>19</v>
      </c>
      <c r="H4" s="30"/>
    </row>
    <row r="5" spans="1:8" s="5" customFormat="1" ht="13.5" thickBot="1" x14ac:dyDescent="0.25">
      <c r="B5" s="31"/>
      <c r="C5" s="32"/>
      <c r="D5" s="32"/>
      <c r="E5" s="32"/>
      <c r="F5" s="32"/>
      <c r="G5" s="32"/>
      <c r="H5" s="30"/>
    </row>
    <row r="6" spans="1:8" s="5" customFormat="1" ht="16.5" thickBot="1" x14ac:dyDescent="0.3">
      <c r="A6" s="6" t="s">
        <v>6</v>
      </c>
      <c r="B6" s="33"/>
      <c r="C6" s="34"/>
      <c r="D6" s="34"/>
      <c r="E6" s="34"/>
      <c r="F6" s="30"/>
      <c r="G6" s="30"/>
      <c r="H6" s="30"/>
    </row>
    <row r="7" spans="1:8" s="5" customFormat="1" ht="16.5" thickBot="1" x14ac:dyDescent="0.3">
      <c r="A7" s="7"/>
      <c r="B7" s="30"/>
      <c r="C7" s="30"/>
      <c r="D7" s="30"/>
      <c r="E7" s="30"/>
      <c r="F7" s="30"/>
      <c r="G7" s="30"/>
      <c r="H7" s="30"/>
    </row>
    <row r="8" spans="1:8" s="9" customFormat="1" ht="13.5" thickBot="1" x14ac:dyDescent="0.25">
      <c r="A8" s="8" t="s">
        <v>0</v>
      </c>
      <c r="B8" s="35"/>
      <c r="C8" s="21"/>
      <c r="D8" s="21"/>
      <c r="E8" s="21"/>
      <c r="F8" s="36"/>
      <c r="G8" s="36"/>
      <c r="H8" s="36"/>
    </row>
    <row r="9" spans="1:8" x14ac:dyDescent="0.2">
      <c r="B9" s="21">
        <v>1260110.8500000001</v>
      </c>
      <c r="C9" s="21">
        <f>$B$9/4</f>
        <v>315027.71250000002</v>
      </c>
      <c r="D9" s="21">
        <f>$B$9/4</f>
        <v>315027.71250000002</v>
      </c>
      <c r="E9" s="21">
        <f>$B$9/4</f>
        <v>315027.71250000002</v>
      </c>
      <c r="F9" s="21">
        <f>$B$9/4</f>
        <v>315027.71250000002</v>
      </c>
      <c r="G9" s="22">
        <f>SUM(C9:F9)</f>
        <v>1260110.8500000001</v>
      </c>
    </row>
    <row r="10" spans="1:8" x14ac:dyDescent="0.2">
      <c r="B10" s="37"/>
      <c r="D10" s="38"/>
      <c r="G10" s="22">
        <f>SUM(C10:F10)</f>
        <v>0</v>
      </c>
    </row>
    <row r="11" spans="1:8" x14ac:dyDescent="0.2">
      <c r="A11" s="11"/>
      <c r="B11" s="39"/>
      <c r="C11" s="40"/>
      <c r="D11" s="39"/>
      <c r="G11" s="22">
        <f>SUM(C11:F11)</f>
        <v>0</v>
      </c>
    </row>
    <row r="12" spans="1:8" s="1" customFormat="1" x14ac:dyDescent="0.2">
      <c r="A12" s="11" t="s">
        <v>21</v>
      </c>
      <c r="B12" s="20">
        <f t="shared" ref="B12:G12" si="0">SUM(B9:B11)</f>
        <v>1260110.8500000001</v>
      </c>
      <c r="C12" s="20">
        <f t="shared" si="0"/>
        <v>315027.71250000002</v>
      </c>
      <c r="D12" s="20">
        <f t="shared" si="0"/>
        <v>315027.71250000002</v>
      </c>
      <c r="E12" s="20">
        <f t="shared" si="0"/>
        <v>315027.71250000002</v>
      </c>
      <c r="F12" s="20">
        <f t="shared" si="0"/>
        <v>315027.71250000002</v>
      </c>
      <c r="G12" s="20">
        <f t="shared" si="0"/>
        <v>1260110.8500000001</v>
      </c>
      <c r="H12" s="20"/>
    </row>
    <row r="13" spans="1:8" x14ac:dyDescent="0.2">
      <c r="A13" s="13" t="s">
        <v>1</v>
      </c>
      <c r="B13" s="35"/>
      <c r="D13" s="38"/>
    </row>
    <row r="14" spans="1:8" x14ac:dyDescent="0.2">
      <c r="B14" s="21"/>
      <c r="C14" s="21">
        <f>$B$14/4</f>
        <v>0</v>
      </c>
      <c r="D14" s="21">
        <f>$B$14/4</f>
        <v>0</v>
      </c>
      <c r="E14" s="21">
        <f>$B$14/4</f>
        <v>0</v>
      </c>
      <c r="F14" s="21">
        <f>$B$14/4</f>
        <v>0</v>
      </c>
      <c r="G14" s="22">
        <f>SUM(C14:F14)</f>
        <v>0</v>
      </c>
    </row>
    <row r="15" spans="1:8" x14ac:dyDescent="0.2">
      <c r="A15" s="11"/>
      <c r="B15" s="39"/>
      <c r="C15" s="40"/>
      <c r="D15" s="38"/>
      <c r="G15" s="22">
        <f>SUM(C15:F15)</f>
        <v>0</v>
      </c>
    </row>
    <row r="16" spans="1:8" x14ac:dyDescent="0.2">
      <c r="B16" s="37"/>
      <c r="D16" s="38"/>
      <c r="G16" s="22">
        <f>SUM(C16:F16)</f>
        <v>0</v>
      </c>
    </row>
    <row r="17" spans="1:8" s="1" customFormat="1" x14ac:dyDescent="0.2">
      <c r="A17" s="11" t="s">
        <v>21</v>
      </c>
      <c r="B17" s="39">
        <f t="shared" ref="B17:G17" si="1">SUM(B14:B16)</f>
        <v>0</v>
      </c>
      <c r="C17" s="39">
        <f t="shared" si="1"/>
        <v>0</v>
      </c>
      <c r="D17" s="39">
        <f t="shared" si="1"/>
        <v>0</v>
      </c>
      <c r="E17" s="39">
        <f t="shared" si="1"/>
        <v>0</v>
      </c>
      <c r="F17" s="39">
        <f t="shared" si="1"/>
        <v>0</v>
      </c>
      <c r="G17" s="20">
        <f t="shared" si="1"/>
        <v>0</v>
      </c>
      <c r="H17" s="20"/>
    </row>
    <row r="18" spans="1:8" x14ac:dyDescent="0.2">
      <c r="A18" s="13" t="s">
        <v>2</v>
      </c>
      <c r="B18" s="35"/>
      <c r="D18" s="38"/>
    </row>
    <row r="19" spans="1:8" x14ac:dyDescent="0.2">
      <c r="B19" s="37"/>
      <c r="F19" s="21"/>
      <c r="G19" s="22">
        <f>SUM(C19:F19)</f>
        <v>0</v>
      </c>
    </row>
    <row r="20" spans="1:8" x14ac:dyDescent="0.2">
      <c r="A20" s="11"/>
      <c r="B20" s="37">
        <v>282264.84000000003</v>
      </c>
      <c r="C20" s="47">
        <f>$B$20/4</f>
        <v>70566.210000000006</v>
      </c>
      <c r="D20" s="47">
        <f>$B$20/4</f>
        <v>70566.210000000006</v>
      </c>
      <c r="E20" s="47">
        <f>$B$20/4</f>
        <v>70566.210000000006</v>
      </c>
      <c r="F20" s="47">
        <f>$B$20/4</f>
        <v>70566.210000000006</v>
      </c>
      <c r="G20" s="22">
        <f>SUM(C20:F20)</f>
        <v>282264.84000000003</v>
      </c>
    </row>
    <row r="21" spans="1:8" x14ac:dyDescent="0.2">
      <c r="B21" s="37"/>
      <c r="D21" s="38"/>
      <c r="G21" s="22">
        <f>SUM(C21:F21)</f>
        <v>0</v>
      </c>
    </row>
    <row r="22" spans="1:8" x14ac:dyDescent="0.2">
      <c r="A22" s="11"/>
      <c r="B22" s="39"/>
      <c r="C22" s="34"/>
      <c r="D22" s="38"/>
      <c r="G22" s="22">
        <f>SUM(C22:F22)</f>
        <v>0</v>
      </c>
    </row>
    <row r="23" spans="1:8" s="1" customFormat="1" ht="13.5" thickBot="1" x14ac:dyDescent="0.25">
      <c r="A23" s="11" t="s">
        <v>21</v>
      </c>
      <c r="B23" s="20">
        <f t="shared" ref="B23:G23" si="2">SUM(B20:B22)</f>
        <v>282264.84000000003</v>
      </c>
      <c r="C23" s="20">
        <f t="shared" si="2"/>
        <v>70566.210000000006</v>
      </c>
      <c r="D23" s="20">
        <f t="shared" si="2"/>
        <v>70566.210000000006</v>
      </c>
      <c r="E23" s="20">
        <f t="shared" si="2"/>
        <v>70566.210000000006</v>
      </c>
      <c r="F23" s="20">
        <f t="shared" si="2"/>
        <v>70566.210000000006</v>
      </c>
      <c r="G23" s="20">
        <f t="shared" si="2"/>
        <v>282264.84000000003</v>
      </c>
      <c r="H23" s="20"/>
    </row>
    <row r="24" spans="1:8" s="1" customFormat="1" ht="13.5" thickBot="1" x14ac:dyDescent="0.25">
      <c r="A24" s="14" t="s">
        <v>4</v>
      </c>
      <c r="B24" s="41"/>
      <c r="C24" s="21"/>
      <c r="D24" s="21"/>
      <c r="E24" s="40"/>
      <c r="F24" s="20"/>
      <c r="G24" s="20"/>
      <c r="H24" s="20"/>
    </row>
    <row r="25" spans="1:8" s="1" customFormat="1" x14ac:dyDescent="0.2">
      <c r="A25" s="2"/>
      <c r="B25" s="21"/>
      <c r="C25" s="21">
        <f>$B$25/4</f>
        <v>0</v>
      </c>
      <c r="D25" s="21">
        <f>$B$25/4</f>
        <v>0</v>
      </c>
      <c r="E25" s="21">
        <f>$B$25/4</f>
        <v>0</v>
      </c>
      <c r="F25" s="21">
        <f>$B$25/4</f>
        <v>0</v>
      </c>
      <c r="G25" s="22">
        <f>SUM(C25:F25)</f>
        <v>0</v>
      </c>
      <c r="H25" s="20"/>
    </row>
    <row r="26" spans="1:8" s="1" customFormat="1" x14ac:dyDescent="0.2">
      <c r="A26" s="11" t="s">
        <v>21</v>
      </c>
      <c r="B26" s="20">
        <f>SUM(B24:B25)</f>
        <v>0</v>
      </c>
      <c r="C26" s="20">
        <f>SUM(C24:C25)</f>
        <v>0</v>
      </c>
      <c r="D26" s="20">
        <f>SUM(D24:D25)</f>
        <v>0</v>
      </c>
      <c r="E26" s="20">
        <f>SUM(E24:E25)</f>
        <v>0</v>
      </c>
      <c r="F26" s="20">
        <f>SUM(F24:F25)</f>
        <v>0</v>
      </c>
      <c r="G26" s="20">
        <f>SUM(C26:F26)</f>
        <v>0</v>
      </c>
      <c r="H26" s="20"/>
    </row>
    <row r="27" spans="1:8" s="1" customFormat="1" x14ac:dyDescent="0.2">
      <c r="A27" s="13" t="s">
        <v>3</v>
      </c>
      <c r="B27" s="35"/>
      <c r="C27" s="42"/>
      <c r="D27" s="21"/>
      <c r="E27" s="40"/>
      <c r="F27" s="20"/>
      <c r="G27" s="20"/>
      <c r="H27" s="20"/>
    </row>
    <row r="28" spans="1:8" x14ac:dyDescent="0.2">
      <c r="B28" s="37"/>
      <c r="C28" s="22"/>
      <c r="D28" s="22"/>
    </row>
    <row r="29" spans="1:8" x14ac:dyDescent="0.2">
      <c r="A29" s="11" t="s">
        <v>21</v>
      </c>
      <c r="B29" s="39"/>
      <c r="C29" s="22">
        <f>SUM(C27:C28)</f>
        <v>0</v>
      </c>
      <c r="D29" s="22">
        <f>SUM(D27:D28)</f>
        <v>0</v>
      </c>
      <c r="E29" s="22">
        <f>SUM(E27:E28)</f>
        <v>0</v>
      </c>
      <c r="F29" s="22">
        <f>SUM(F27:F28)</f>
        <v>0</v>
      </c>
      <c r="G29" s="22">
        <f>SUM(C29:F29)</f>
        <v>0</v>
      </c>
    </row>
    <row r="30" spans="1:8" ht="13.5" thickBot="1" x14ac:dyDescent="0.25">
      <c r="A30" s="11"/>
      <c r="B30" s="39"/>
      <c r="C30" s="22"/>
      <c r="D30" s="22"/>
      <c r="E30" s="22"/>
    </row>
    <row r="31" spans="1:8" s="1" customFormat="1" ht="16.5" thickBot="1" x14ac:dyDescent="0.3">
      <c r="A31" s="6" t="s">
        <v>22</v>
      </c>
      <c r="B31" s="34">
        <f t="shared" ref="B31:G31" si="3">B29+B26+B23+B17+B12</f>
        <v>1542375.6900000002</v>
      </c>
      <c r="C31" s="34">
        <f t="shared" si="3"/>
        <v>385593.92250000004</v>
      </c>
      <c r="D31" s="34">
        <f t="shared" si="3"/>
        <v>385593.92250000004</v>
      </c>
      <c r="E31" s="34">
        <f t="shared" si="3"/>
        <v>385593.92250000004</v>
      </c>
      <c r="F31" s="34">
        <f t="shared" si="3"/>
        <v>385593.92250000004</v>
      </c>
      <c r="G31" s="34">
        <f t="shared" si="3"/>
        <v>1542375.6900000002</v>
      </c>
      <c r="H31" s="20">
        <f>SUM(C31:F31)</f>
        <v>1542375.6900000002</v>
      </c>
    </row>
    <row r="32" spans="1:8" ht="13.5" thickBot="1" x14ac:dyDescent="0.25">
      <c r="A32" s="11"/>
      <c r="B32" s="39"/>
      <c r="C32" s="22"/>
      <c r="D32" s="22"/>
      <c r="E32" s="22"/>
    </row>
    <row r="33" spans="1:8" ht="16.5" thickBot="1" x14ac:dyDescent="0.3">
      <c r="A33" s="6" t="s">
        <v>5</v>
      </c>
      <c r="B33" s="33"/>
      <c r="C33" s="22"/>
      <c r="D33" s="22"/>
      <c r="E33" s="22"/>
    </row>
    <row r="34" spans="1:8" ht="16.5" thickBot="1" x14ac:dyDescent="0.3">
      <c r="A34" s="16"/>
      <c r="B34" s="33"/>
      <c r="C34" s="42"/>
    </row>
    <row r="35" spans="1:8" ht="13.5" thickBot="1" x14ac:dyDescent="0.25">
      <c r="A35" s="14" t="s">
        <v>7</v>
      </c>
      <c r="B35" s="41"/>
    </row>
    <row r="36" spans="1:8" ht="25.5" x14ac:dyDescent="0.2">
      <c r="A36" s="51" t="s">
        <v>20</v>
      </c>
      <c r="B36" s="41"/>
    </row>
    <row r="37" spans="1:8" x14ac:dyDescent="0.2">
      <c r="A37" s="52" t="s">
        <v>30</v>
      </c>
      <c r="B37" s="22">
        <v>6000</v>
      </c>
      <c r="C37" s="47">
        <f>$B$37/4</f>
        <v>1500</v>
      </c>
      <c r="D37" s="47">
        <f>$B$37/4</f>
        <v>1500</v>
      </c>
      <c r="E37" s="47">
        <f>$B$37/4</f>
        <v>1500</v>
      </c>
      <c r="F37" s="47">
        <f>$B$37/4</f>
        <v>1500</v>
      </c>
      <c r="G37" s="22">
        <f t="shared" ref="G37:G42" si="4">SUM(C37:F37)</f>
        <v>6000</v>
      </c>
    </row>
    <row r="38" spans="1:8" x14ac:dyDescent="0.2">
      <c r="G38" s="22">
        <f t="shared" si="4"/>
        <v>0</v>
      </c>
    </row>
    <row r="39" spans="1:8" x14ac:dyDescent="0.2">
      <c r="G39" s="22">
        <f t="shared" si="4"/>
        <v>0</v>
      </c>
    </row>
    <row r="40" spans="1:8" x14ac:dyDescent="0.2">
      <c r="G40" s="22">
        <f t="shared" si="4"/>
        <v>0</v>
      </c>
    </row>
    <row r="41" spans="1:8" x14ac:dyDescent="0.2">
      <c r="A41" s="11"/>
      <c r="B41" s="40"/>
      <c r="C41" s="42"/>
      <c r="G41" s="22">
        <f t="shared" si="4"/>
        <v>0</v>
      </c>
    </row>
    <row r="42" spans="1:8" x14ac:dyDescent="0.2">
      <c r="A42" s="11"/>
      <c r="B42" s="40"/>
      <c r="C42" s="43"/>
      <c r="G42" s="22">
        <f t="shared" si="4"/>
        <v>0</v>
      </c>
    </row>
    <row r="43" spans="1:8" ht="13.5" thickBot="1" x14ac:dyDescent="0.25">
      <c r="A43" s="11" t="s">
        <v>21</v>
      </c>
      <c r="B43" s="20">
        <f t="shared" ref="B43:G43" si="5">SUM(B37:B42)</f>
        <v>6000</v>
      </c>
      <c r="C43" s="22">
        <f t="shared" si="5"/>
        <v>1500</v>
      </c>
      <c r="D43" s="22">
        <f t="shared" si="5"/>
        <v>1500</v>
      </c>
      <c r="E43" s="22">
        <f t="shared" si="5"/>
        <v>1500</v>
      </c>
      <c r="F43" s="22">
        <f t="shared" si="5"/>
        <v>1500</v>
      </c>
      <c r="G43" s="22">
        <f t="shared" si="5"/>
        <v>6000</v>
      </c>
      <c r="H43" s="22">
        <f>SUM(C43:F43)</f>
        <v>6000</v>
      </c>
    </row>
    <row r="44" spans="1:8" ht="13.5" thickBot="1" x14ac:dyDescent="0.25">
      <c r="A44" s="14" t="s">
        <v>9</v>
      </c>
      <c r="B44" s="41"/>
    </row>
    <row r="45" spans="1:8" ht="25.5" x14ac:dyDescent="0.2">
      <c r="A45" s="51" t="s">
        <v>20</v>
      </c>
      <c r="B45" s="41"/>
      <c r="G45" s="22">
        <f>SUM(C45:F45)</f>
        <v>0</v>
      </c>
    </row>
    <row r="46" spans="1:8" x14ac:dyDescent="0.2">
      <c r="A46" s="11"/>
      <c r="B46" s="21"/>
      <c r="C46" s="21">
        <f>$B$46/4</f>
        <v>0</v>
      </c>
      <c r="D46" s="21">
        <f>$B$46/4</f>
        <v>0</v>
      </c>
      <c r="E46" s="21">
        <f>$B$46/4</f>
        <v>0</v>
      </c>
      <c r="F46" s="21">
        <f>$B$46/4</f>
        <v>0</v>
      </c>
      <c r="G46" s="22">
        <f>SUM(C46:F46)</f>
        <v>0</v>
      </c>
    </row>
    <row r="47" spans="1:8" x14ac:dyDescent="0.2">
      <c r="A47" s="11"/>
      <c r="B47" s="40"/>
      <c r="C47" s="40"/>
      <c r="G47" s="22">
        <f>SUM(C47:F47)</f>
        <v>0</v>
      </c>
    </row>
    <row r="48" spans="1:8" ht="13.5" thickBot="1" x14ac:dyDescent="0.25">
      <c r="A48" s="11" t="s">
        <v>21</v>
      </c>
      <c r="B48" s="20">
        <f t="shared" ref="B48:G48" si="6">SUM(B45:B47)</f>
        <v>0</v>
      </c>
      <c r="C48" s="22">
        <f t="shared" si="6"/>
        <v>0</v>
      </c>
      <c r="D48" s="22">
        <f t="shared" si="6"/>
        <v>0</v>
      </c>
      <c r="E48" s="22">
        <f t="shared" si="6"/>
        <v>0</v>
      </c>
      <c r="F48" s="22">
        <f t="shared" si="6"/>
        <v>0</v>
      </c>
      <c r="G48" s="22">
        <f t="shared" si="6"/>
        <v>0</v>
      </c>
      <c r="H48" s="22">
        <f>SUM(C48:F48)</f>
        <v>0</v>
      </c>
    </row>
    <row r="49" spans="1:7" ht="13.5" thickBot="1" x14ac:dyDescent="0.25">
      <c r="A49" s="14" t="s">
        <v>8</v>
      </c>
      <c r="B49" s="41"/>
    </row>
    <row r="50" spans="1:7" ht="25.5" x14ac:dyDescent="0.2">
      <c r="A50" s="51" t="s">
        <v>20</v>
      </c>
      <c r="B50" s="41"/>
      <c r="G50" s="22">
        <f t="shared" ref="G50:G61" si="7">SUM(C50:F50)</f>
        <v>0</v>
      </c>
    </row>
    <row r="51" spans="1:7" x14ac:dyDescent="0.2">
      <c r="A51" s="11"/>
      <c r="B51" s="40"/>
      <c r="G51" s="22">
        <f t="shared" si="7"/>
        <v>0</v>
      </c>
    </row>
    <row r="52" spans="1:7" x14ac:dyDescent="0.2">
      <c r="A52" s="11"/>
      <c r="B52" s="21"/>
      <c r="C52" s="21">
        <f>$B$52/4</f>
        <v>0</v>
      </c>
      <c r="D52" s="21">
        <f>$B$52/4</f>
        <v>0</v>
      </c>
      <c r="E52" s="21">
        <f>$B$52/4</f>
        <v>0</v>
      </c>
      <c r="F52" s="21">
        <f>$B$52/4</f>
        <v>0</v>
      </c>
      <c r="G52" s="22">
        <f t="shared" si="7"/>
        <v>0</v>
      </c>
    </row>
    <row r="53" spans="1:7" x14ac:dyDescent="0.2">
      <c r="A53" s="11"/>
      <c r="B53" s="40"/>
      <c r="G53" s="22">
        <f t="shared" si="7"/>
        <v>0</v>
      </c>
    </row>
    <row r="54" spans="1:7" x14ac:dyDescent="0.2">
      <c r="A54" s="11"/>
      <c r="B54" s="40"/>
      <c r="G54" s="22">
        <f t="shared" si="7"/>
        <v>0</v>
      </c>
    </row>
    <row r="55" spans="1:7" x14ac:dyDescent="0.2">
      <c r="A55" s="11"/>
      <c r="B55" s="40"/>
      <c r="G55" s="22">
        <f t="shared" si="7"/>
        <v>0</v>
      </c>
    </row>
    <row r="56" spans="1:7" x14ac:dyDescent="0.2">
      <c r="A56" s="11"/>
      <c r="B56" s="40"/>
      <c r="G56" s="22">
        <f t="shared" si="7"/>
        <v>0</v>
      </c>
    </row>
    <row r="57" spans="1:7" x14ac:dyDescent="0.2">
      <c r="A57" s="11"/>
      <c r="B57" s="40"/>
      <c r="G57" s="22">
        <f t="shared" si="7"/>
        <v>0</v>
      </c>
    </row>
    <row r="58" spans="1:7" x14ac:dyDescent="0.2">
      <c r="A58" s="11"/>
      <c r="B58" s="40"/>
      <c r="G58" s="22">
        <f t="shared" si="7"/>
        <v>0</v>
      </c>
    </row>
    <row r="59" spans="1:7" x14ac:dyDescent="0.2">
      <c r="A59" s="11"/>
      <c r="B59" s="40"/>
      <c r="G59" s="22">
        <f t="shared" si="7"/>
        <v>0</v>
      </c>
    </row>
    <row r="60" spans="1:7" x14ac:dyDescent="0.2">
      <c r="A60" s="11"/>
      <c r="B60" s="40"/>
      <c r="G60" s="22">
        <f t="shared" si="7"/>
        <v>0</v>
      </c>
    </row>
    <row r="61" spans="1:7" x14ac:dyDescent="0.2">
      <c r="A61" s="11"/>
      <c r="B61" s="40"/>
      <c r="C61" s="40"/>
      <c r="G61" s="22">
        <f t="shared" si="7"/>
        <v>0</v>
      </c>
    </row>
    <row r="62" spans="1:7" s="20" customFormat="1" ht="13.5" thickBot="1" x14ac:dyDescent="0.25">
      <c r="A62" s="11" t="s">
        <v>21</v>
      </c>
      <c r="B62" s="20">
        <f t="shared" ref="B62:G62" si="8">SUM(B50:B61)</f>
        <v>0</v>
      </c>
      <c r="C62" s="20">
        <f t="shared" si="8"/>
        <v>0</v>
      </c>
      <c r="D62" s="20">
        <f t="shared" si="8"/>
        <v>0</v>
      </c>
      <c r="E62" s="20">
        <f t="shared" si="8"/>
        <v>0</v>
      </c>
      <c r="F62" s="20">
        <f t="shared" si="8"/>
        <v>0</v>
      </c>
      <c r="G62" s="20">
        <f t="shared" si="8"/>
        <v>0</v>
      </c>
    </row>
    <row r="63" spans="1:7" ht="13.5" thickBot="1" x14ac:dyDescent="0.25">
      <c r="A63" s="14" t="s">
        <v>10</v>
      </c>
      <c r="B63" s="41"/>
    </row>
    <row r="64" spans="1:7" ht="25.5" x14ac:dyDescent="0.2">
      <c r="A64" s="51" t="s">
        <v>20</v>
      </c>
      <c r="B64" s="41"/>
    </row>
    <row r="65" spans="1:8" x14ac:dyDescent="0.2">
      <c r="A65" s="50" t="s">
        <v>29</v>
      </c>
      <c r="B65" s="41">
        <v>50000</v>
      </c>
      <c r="C65" s="21">
        <f>$B$65/4</f>
        <v>12500</v>
      </c>
      <c r="D65" s="21">
        <f>$B$65/4</f>
        <v>12500</v>
      </c>
      <c r="E65" s="21">
        <f>$B$65/4</f>
        <v>12500</v>
      </c>
      <c r="F65" s="21">
        <f>$B$65/4</f>
        <v>12500</v>
      </c>
      <c r="G65" s="22">
        <f>SUM(C65:F65)</f>
        <v>50000</v>
      </c>
    </row>
    <row r="66" spans="1:8" x14ac:dyDescent="0.2">
      <c r="A66" s="49"/>
      <c r="B66" s="41"/>
      <c r="G66" s="22">
        <f t="shared" ref="G66:G73" si="9">SUM(C66:F66)</f>
        <v>0</v>
      </c>
    </row>
    <row r="67" spans="1:8" x14ac:dyDescent="0.2">
      <c r="A67" s="15"/>
      <c r="B67" s="41"/>
      <c r="G67" s="22">
        <f t="shared" si="9"/>
        <v>0</v>
      </c>
    </row>
    <row r="68" spans="1:8" x14ac:dyDescent="0.2">
      <c r="A68" s="15"/>
      <c r="B68" s="41"/>
      <c r="G68" s="22">
        <f t="shared" si="9"/>
        <v>0</v>
      </c>
    </row>
    <row r="69" spans="1:8" x14ac:dyDescent="0.2">
      <c r="A69" s="15"/>
      <c r="B69" s="41"/>
      <c r="G69" s="22">
        <f t="shared" si="9"/>
        <v>0</v>
      </c>
    </row>
    <row r="70" spans="1:8" x14ac:dyDescent="0.2">
      <c r="A70" s="15"/>
      <c r="B70" s="41"/>
      <c r="G70" s="22">
        <f t="shared" si="9"/>
        <v>0</v>
      </c>
    </row>
    <row r="71" spans="1:8" x14ac:dyDescent="0.2">
      <c r="A71" s="15"/>
      <c r="B71" s="41"/>
      <c r="G71" s="22">
        <f t="shared" si="9"/>
        <v>0</v>
      </c>
    </row>
    <row r="72" spans="1:8" x14ac:dyDescent="0.2">
      <c r="A72" s="11"/>
      <c r="B72" s="40"/>
      <c r="G72" s="22">
        <f t="shared" si="9"/>
        <v>0</v>
      </c>
    </row>
    <row r="73" spans="1:8" x14ac:dyDescent="0.2">
      <c r="G73" s="22">
        <f t="shared" si="9"/>
        <v>0</v>
      </c>
    </row>
    <row r="74" spans="1:8" ht="13.5" thickBot="1" x14ac:dyDescent="0.25">
      <c r="A74" s="11" t="s">
        <v>21</v>
      </c>
      <c r="B74" s="20">
        <f t="shared" ref="B74:G74" si="10">SUM(B65:B73)</f>
        <v>50000</v>
      </c>
      <c r="C74" s="22">
        <f t="shared" si="10"/>
        <v>12500</v>
      </c>
      <c r="D74" s="22">
        <f t="shared" si="10"/>
        <v>12500</v>
      </c>
      <c r="E74" s="22">
        <f t="shared" si="10"/>
        <v>12500</v>
      </c>
      <c r="F74" s="22">
        <f t="shared" si="10"/>
        <v>12500</v>
      </c>
      <c r="G74" s="22">
        <f t="shared" si="10"/>
        <v>50000</v>
      </c>
      <c r="H74" s="22">
        <f>SUM(C74:F74)</f>
        <v>50000</v>
      </c>
    </row>
    <row r="75" spans="1:8" ht="13.5" thickBot="1" x14ac:dyDescent="0.25">
      <c r="A75" s="14" t="s">
        <v>11</v>
      </c>
      <c r="B75" s="41"/>
    </row>
    <row r="76" spans="1:8" ht="25.5" x14ac:dyDescent="0.2">
      <c r="A76" s="51" t="s">
        <v>20</v>
      </c>
      <c r="B76" s="41"/>
    </row>
    <row r="77" spans="1:8" ht="25.5" x14ac:dyDescent="0.2">
      <c r="A77" s="50" t="s">
        <v>28</v>
      </c>
      <c r="B77" s="41">
        <v>25000</v>
      </c>
      <c r="C77" s="21">
        <f>$B$77/4</f>
        <v>6250</v>
      </c>
      <c r="D77" s="21">
        <f>$B$77/4</f>
        <v>6250</v>
      </c>
      <c r="E77" s="21">
        <f>$B$77/4</f>
        <v>6250</v>
      </c>
      <c r="F77" s="21">
        <f>$B$77/4</f>
        <v>6250</v>
      </c>
      <c r="G77" s="22">
        <f>SUM(C77:F77)</f>
        <v>25000</v>
      </c>
    </row>
    <row r="78" spans="1:8" x14ac:dyDescent="0.2">
      <c r="A78" s="15"/>
      <c r="B78" s="41"/>
      <c r="G78" s="22">
        <f t="shared" ref="G78:G108" si="11">SUM(C78:F78)</f>
        <v>0</v>
      </c>
    </row>
    <row r="79" spans="1:8" x14ac:dyDescent="0.2">
      <c r="A79" s="15"/>
      <c r="B79" s="41"/>
      <c r="G79" s="22">
        <f t="shared" si="11"/>
        <v>0</v>
      </c>
    </row>
    <row r="80" spans="1:8" x14ac:dyDescent="0.2">
      <c r="A80" s="15"/>
      <c r="B80" s="41"/>
      <c r="G80" s="22">
        <f t="shared" si="11"/>
        <v>0</v>
      </c>
    </row>
    <row r="81" spans="1:7" x14ac:dyDescent="0.2">
      <c r="A81" s="15"/>
      <c r="B81" s="41"/>
      <c r="G81" s="22">
        <f t="shared" si="11"/>
        <v>0</v>
      </c>
    </row>
    <row r="82" spans="1:7" x14ac:dyDescent="0.2">
      <c r="A82" s="15"/>
      <c r="B82" s="41"/>
      <c r="G82" s="22">
        <f t="shared" si="11"/>
        <v>0</v>
      </c>
    </row>
    <row r="83" spans="1:7" x14ac:dyDescent="0.2">
      <c r="A83" s="15"/>
      <c r="B83" s="41"/>
      <c r="G83" s="22">
        <f t="shared" si="11"/>
        <v>0</v>
      </c>
    </row>
    <row r="84" spans="1:7" x14ac:dyDescent="0.2">
      <c r="A84" s="15"/>
      <c r="B84" s="41"/>
      <c r="G84" s="22">
        <f t="shared" si="11"/>
        <v>0</v>
      </c>
    </row>
    <row r="85" spans="1:7" x14ac:dyDescent="0.2">
      <c r="A85" s="15"/>
      <c r="B85" s="41"/>
      <c r="G85" s="22">
        <f t="shared" si="11"/>
        <v>0</v>
      </c>
    </row>
    <row r="86" spans="1:7" x14ac:dyDescent="0.2">
      <c r="A86" s="15"/>
      <c r="B86" s="41"/>
      <c r="G86" s="22">
        <f t="shared" si="11"/>
        <v>0</v>
      </c>
    </row>
    <row r="87" spans="1:7" x14ac:dyDescent="0.2">
      <c r="A87" s="15"/>
      <c r="B87" s="41"/>
      <c r="G87" s="22">
        <f t="shared" si="11"/>
        <v>0</v>
      </c>
    </row>
    <row r="88" spans="1:7" x14ac:dyDescent="0.2">
      <c r="A88" s="15"/>
      <c r="B88" s="41"/>
      <c r="G88" s="22">
        <f t="shared" si="11"/>
        <v>0</v>
      </c>
    </row>
    <row r="89" spans="1:7" x14ac:dyDescent="0.2">
      <c r="A89" s="15"/>
      <c r="B89" s="41"/>
      <c r="G89" s="22">
        <f t="shared" si="11"/>
        <v>0</v>
      </c>
    </row>
    <row r="90" spans="1:7" x14ac:dyDescent="0.2">
      <c r="A90" s="15"/>
      <c r="B90" s="41"/>
      <c r="G90" s="22">
        <f t="shared" si="11"/>
        <v>0</v>
      </c>
    </row>
    <row r="91" spans="1:7" x14ac:dyDescent="0.2">
      <c r="A91" s="15"/>
      <c r="B91" s="41"/>
      <c r="G91" s="22">
        <f t="shared" si="11"/>
        <v>0</v>
      </c>
    </row>
    <row r="92" spans="1:7" x14ac:dyDescent="0.2">
      <c r="A92" s="15"/>
      <c r="B92" s="41"/>
      <c r="G92" s="22">
        <f t="shared" si="11"/>
        <v>0</v>
      </c>
    </row>
    <row r="93" spans="1:7" x14ac:dyDescent="0.2">
      <c r="A93" s="15"/>
      <c r="B93" s="41"/>
      <c r="G93" s="22">
        <f t="shared" si="11"/>
        <v>0</v>
      </c>
    </row>
    <row r="94" spans="1:7" x14ac:dyDescent="0.2">
      <c r="A94" s="15"/>
      <c r="B94" s="41"/>
      <c r="G94" s="22">
        <f t="shared" si="11"/>
        <v>0</v>
      </c>
    </row>
    <row r="95" spans="1:7" x14ac:dyDescent="0.2">
      <c r="A95" s="15"/>
      <c r="B95" s="41"/>
      <c r="G95" s="22">
        <f t="shared" si="11"/>
        <v>0</v>
      </c>
    </row>
    <row r="96" spans="1:7" x14ac:dyDescent="0.2">
      <c r="A96" s="15"/>
      <c r="B96" s="41"/>
      <c r="G96" s="22">
        <f t="shared" si="11"/>
        <v>0</v>
      </c>
    </row>
    <row r="97" spans="1:8" x14ac:dyDescent="0.2">
      <c r="A97" s="15"/>
      <c r="B97" s="41"/>
      <c r="G97" s="22">
        <f t="shared" si="11"/>
        <v>0</v>
      </c>
    </row>
    <row r="98" spans="1:8" x14ac:dyDescent="0.2">
      <c r="A98" s="15"/>
      <c r="B98" s="41"/>
      <c r="G98" s="22">
        <f t="shared" si="11"/>
        <v>0</v>
      </c>
    </row>
    <row r="99" spans="1:8" x14ac:dyDescent="0.2">
      <c r="A99" s="15"/>
      <c r="B99" s="41"/>
      <c r="G99" s="22">
        <f t="shared" si="11"/>
        <v>0</v>
      </c>
    </row>
    <row r="100" spans="1:8" x14ac:dyDescent="0.2">
      <c r="A100" s="15"/>
      <c r="B100" s="41"/>
      <c r="G100" s="22">
        <f t="shared" si="11"/>
        <v>0</v>
      </c>
    </row>
    <row r="101" spans="1:8" x14ac:dyDescent="0.2">
      <c r="A101" s="15"/>
      <c r="B101" s="41"/>
      <c r="G101" s="22">
        <f t="shared" si="11"/>
        <v>0</v>
      </c>
    </row>
    <row r="102" spans="1:8" x14ac:dyDescent="0.2">
      <c r="A102" s="15"/>
      <c r="B102" s="41"/>
      <c r="G102" s="22">
        <f t="shared" si="11"/>
        <v>0</v>
      </c>
    </row>
    <row r="103" spans="1:8" x14ac:dyDescent="0.2">
      <c r="A103" s="15"/>
      <c r="B103" s="41"/>
      <c r="G103" s="22">
        <f t="shared" si="11"/>
        <v>0</v>
      </c>
    </row>
    <row r="104" spans="1:8" x14ac:dyDescent="0.2">
      <c r="A104" s="15"/>
      <c r="B104" s="41"/>
      <c r="G104" s="22">
        <f t="shared" si="11"/>
        <v>0</v>
      </c>
    </row>
    <row r="105" spans="1:8" x14ac:dyDescent="0.2">
      <c r="A105" s="15"/>
      <c r="B105" s="41"/>
      <c r="G105" s="22">
        <f t="shared" si="11"/>
        <v>0</v>
      </c>
    </row>
    <row r="106" spans="1:8" x14ac:dyDescent="0.2">
      <c r="A106" s="15"/>
      <c r="B106" s="41"/>
      <c r="G106" s="22">
        <f t="shared" si="11"/>
        <v>0</v>
      </c>
    </row>
    <row r="107" spans="1:8" x14ac:dyDescent="0.2">
      <c r="A107" s="11"/>
      <c r="B107" s="40"/>
      <c r="G107" s="22">
        <f t="shared" si="11"/>
        <v>0</v>
      </c>
    </row>
    <row r="108" spans="1:8" x14ac:dyDescent="0.2">
      <c r="A108" s="11" t="s">
        <v>14</v>
      </c>
      <c r="B108" s="40"/>
      <c r="C108" s="43"/>
      <c r="G108" s="22">
        <f t="shared" si="11"/>
        <v>0</v>
      </c>
    </row>
    <row r="109" spans="1:8" x14ac:dyDescent="0.2">
      <c r="A109" s="11" t="s">
        <v>21</v>
      </c>
      <c r="B109" s="20">
        <f t="shared" ref="B109:G109" si="12">SUM(B77:B108)</f>
        <v>25000</v>
      </c>
      <c r="C109" s="20">
        <f t="shared" si="12"/>
        <v>6250</v>
      </c>
      <c r="D109" s="20">
        <f t="shared" si="12"/>
        <v>6250</v>
      </c>
      <c r="E109" s="20">
        <f t="shared" si="12"/>
        <v>6250</v>
      </c>
      <c r="F109" s="20">
        <f t="shared" si="12"/>
        <v>6250</v>
      </c>
      <c r="G109" s="20">
        <f t="shared" si="12"/>
        <v>25000</v>
      </c>
      <c r="H109" s="22">
        <f>SUM(C109:F109)</f>
        <v>25000</v>
      </c>
    </row>
    <row r="110" spans="1:8" x14ac:dyDescent="0.2">
      <c r="A110" s="13" t="s">
        <v>12</v>
      </c>
      <c r="B110" s="35"/>
      <c r="C110" s="43"/>
    </row>
    <row r="111" spans="1:8" ht="25.5" x14ac:dyDescent="0.2">
      <c r="A111" s="51" t="s">
        <v>20</v>
      </c>
      <c r="B111" s="41"/>
    </row>
    <row r="112" spans="1:8" x14ac:dyDescent="0.2">
      <c r="A112" s="53" t="s">
        <v>33</v>
      </c>
      <c r="B112" s="21">
        <v>78351624.609999999</v>
      </c>
      <c r="C112" s="21">
        <f>$B$112/4</f>
        <v>19587906.1525</v>
      </c>
      <c r="D112" s="21">
        <f>$B$112/4</f>
        <v>19587906.1525</v>
      </c>
      <c r="E112" s="21">
        <f>$B$112/4</f>
        <v>19587906.1525</v>
      </c>
      <c r="F112" s="21">
        <f>$B$112/4</f>
        <v>19587906.1525</v>
      </c>
      <c r="G112" s="22">
        <f>SUM(C112:F112)</f>
        <v>78351624.609999999</v>
      </c>
    </row>
    <row r="113" spans="1:8" x14ac:dyDescent="0.2">
      <c r="A113" s="11"/>
      <c r="B113" s="40"/>
      <c r="G113" s="22">
        <f>SUM(C113:F113)</f>
        <v>0</v>
      </c>
    </row>
    <row r="114" spans="1:8" x14ac:dyDescent="0.2">
      <c r="A114" s="11"/>
      <c r="B114" s="40"/>
      <c r="G114" s="22">
        <f>SUM(C114:F114)</f>
        <v>0</v>
      </c>
    </row>
    <row r="115" spans="1:8" x14ac:dyDescent="0.2">
      <c r="A115" s="11"/>
      <c r="B115" s="40"/>
      <c r="G115" s="22">
        <f>SUM(C115:F115)</f>
        <v>0</v>
      </c>
    </row>
    <row r="116" spans="1:8" x14ac:dyDescent="0.2">
      <c r="A116" s="11"/>
      <c r="B116" s="40"/>
      <c r="C116" s="40"/>
      <c r="G116" s="22">
        <f>SUM(C116:F116)</f>
        <v>0</v>
      </c>
    </row>
    <row r="117" spans="1:8" x14ac:dyDescent="0.2">
      <c r="A117" s="11" t="s">
        <v>21</v>
      </c>
      <c r="B117" s="20">
        <f t="shared" ref="B117:G117" si="13">SUM(B112:B116)</f>
        <v>78351624.609999999</v>
      </c>
      <c r="C117" s="20">
        <f t="shared" si="13"/>
        <v>19587906.1525</v>
      </c>
      <c r="D117" s="20">
        <f t="shared" si="13"/>
        <v>19587906.1525</v>
      </c>
      <c r="E117" s="20">
        <f t="shared" si="13"/>
        <v>19587906.1525</v>
      </c>
      <c r="F117" s="20">
        <f t="shared" si="13"/>
        <v>19587906.1525</v>
      </c>
      <c r="G117" s="20">
        <f t="shared" si="13"/>
        <v>78351624.609999999</v>
      </c>
      <c r="H117" s="22">
        <f>SUM(C117:F117)</f>
        <v>78351624.609999999</v>
      </c>
    </row>
    <row r="118" spans="1:8" x14ac:dyDescent="0.2">
      <c r="A118" s="17" t="s">
        <v>13</v>
      </c>
      <c r="B118" s="41"/>
      <c r="D118" s="40"/>
      <c r="E118" s="40"/>
    </row>
    <row r="119" spans="1:8" x14ac:dyDescent="0.2">
      <c r="A119" s="15" t="s">
        <v>20</v>
      </c>
      <c r="B119" s="41"/>
    </row>
    <row r="120" spans="1:8" s="10" customFormat="1" ht="25.5" x14ac:dyDescent="0.2">
      <c r="A120" s="54" t="s">
        <v>35</v>
      </c>
      <c r="B120" s="37">
        <v>25000</v>
      </c>
      <c r="C120" s="47">
        <f>$B$120/4</f>
        <v>6250</v>
      </c>
      <c r="D120" s="47">
        <f>$B$120/4</f>
        <v>6250</v>
      </c>
      <c r="E120" s="47">
        <f>$B$120/4</f>
        <v>6250</v>
      </c>
      <c r="F120" s="47">
        <f>$B$120/4</f>
        <v>6250</v>
      </c>
      <c r="G120" s="37">
        <f>SUM(C120:F120)</f>
        <v>25000</v>
      </c>
      <c r="H120" s="37"/>
    </row>
    <row r="121" spans="1:8" s="10" customFormat="1" x14ac:dyDescent="0.2">
      <c r="B121" s="37"/>
      <c r="C121" s="38"/>
      <c r="D121" s="38"/>
      <c r="E121" s="38"/>
      <c r="F121" s="37"/>
      <c r="G121" s="37">
        <f t="shared" ref="G121:G132" si="14">SUM(C121:F121)</f>
        <v>0</v>
      </c>
      <c r="H121" s="37"/>
    </row>
    <row r="122" spans="1:8" s="10" customFormat="1" x14ac:dyDescent="0.2">
      <c r="B122" s="37"/>
      <c r="C122" s="38"/>
      <c r="D122" s="38"/>
      <c r="E122" s="38"/>
      <c r="F122" s="37"/>
      <c r="G122" s="37">
        <f t="shared" si="14"/>
        <v>0</v>
      </c>
      <c r="H122" s="37"/>
    </row>
    <row r="123" spans="1:8" s="10" customFormat="1" x14ac:dyDescent="0.2">
      <c r="B123" s="37"/>
      <c r="C123" s="38"/>
      <c r="D123" s="38"/>
      <c r="E123" s="38"/>
      <c r="F123" s="37"/>
      <c r="G123" s="37">
        <f t="shared" si="14"/>
        <v>0</v>
      </c>
      <c r="H123" s="37"/>
    </row>
    <row r="124" spans="1:8" s="10" customFormat="1" x14ac:dyDescent="0.2">
      <c r="B124" s="37"/>
      <c r="C124" s="38"/>
      <c r="D124" s="38"/>
      <c r="E124" s="38"/>
      <c r="F124" s="37"/>
      <c r="G124" s="37">
        <f t="shared" si="14"/>
        <v>0</v>
      </c>
      <c r="H124" s="37"/>
    </row>
    <row r="125" spans="1:8" s="10" customFormat="1" x14ac:dyDescent="0.2">
      <c r="B125" s="37"/>
      <c r="C125" s="38"/>
      <c r="D125" s="38"/>
      <c r="E125" s="38"/>
      <c r="F125" s="37"/>
      <c r="G125" s="37">
        <f t="shared" si="14"/>
        <v>0</v>
      </c>
      <c r="H125" s="37"/>
    </row>
    <row r="126" spans="1:8" s="10" customFormat="1" x14ac:dyDescent="0.2">
      <c r="B126" s="37"/>
      <c r="C126" s="38"/>
      <c r="D126" s="38"/>
      <c r="E126" s="38"/>
      <c r="F126" s="37"/>
      <c r="G126" s="37">
        <f t="shared" si="14"/>
        <v>0</v>
      </c>
      <c r="H126" s="37"/>
    </row>
    <row r="127" spans="1:8" s="10" customFormat="1" x14ac:dyDescent="0.2">
      <c r="B127" s="37"/>
      <c r="C127" s="38"/>
      <c r="D127" s="38"/>
      <c r="E127" s="38"/>
      <c r="F127" s="37"/>
      <c r="G127" s="37">
        <f t="shared" si="14"/>
        <v>0</v>
      </c>
      <c r="H127" s="37"/>
    </row>
    <row r="128" spans="1:8" s="10" customFormat="1" x14ac:dyDescent="0.2">
      <c r="B128" s="37"/>
      <c r="C128" s="38"/>
      <c r="D128" s="38"/>
      <c r="E128" s="38"/>
      <c r="F128" s="37"/>
      <c r="G128" s="37">
        <f t="shared" si="14"/>
        <v>0</v>
      </c>
      <c r="H128" s="37"/>
    </row>
    <row r="129" spans="1:8" s="10" customFormat="1" x14ac:dyDescent="0.2">
      <c r="B129" s="37"/>
      <c r="C129" s="38"/>
      <c r="D129" s="38"/>
      <c r="E129" s="38"/>
      <c r="F129" s="37"/>
      <c r="G129" s="37">
        <f t="shared" si="14"/>
        <v>0</v>
      </c>
      <c r="H129" s="37"/>
    </row>
    <row r="130" spans="1:8" s="10" customFormat="1" x14ac:dyDescent="0.2">
      <c r="A130" s="12"/>
      <c r="B130" s="39"/>
      <c r="C130" s="44"/>
      <c r="D130" s="38"/>
      <c r="E130" s="38"/>
      <c r="F130" s="37"/>
      <c r="G130" s="37">
        <f t="shared" si="14"/>
        <v>0</v>
      </c>
      <c r="H130" s="37"/>
    </row>
    <row r="131" spans="1:8" s="10" customFormat="1" x14ac:dyDescent="0.2">
      <c r="A131" s="12"/>
      <c r="B131" s="39"/>
      <c r="C131" s="34"/>
      <c r="D131" s="38"/>
      <c r="E131" s="38"/>
      <c r="F131" s="37"/>
      <c r="G131" s="37">
        <f t="shared" si="14"/>
        <v>0</v>
      </c>
      <c r="H131" s="37"/>
    </row>
    <row r="132" spans="1:8" s="10" customFormat="1" x14ac:dyDescent="0.2">
      <c r="A132" s="12"/>
      <c r="B132" s="39"/>
      <c r="C132" s="34"/>
      <c r="D132" s="38"/>
      <c r="E132" s="38"/>
      <c r="F132" s="37"/>
      <c r="G132" s="37">
        <f t="shared" si="14"/>
        <v>0</v>
      </c>
      <c r="H132" s="37"/>
    </row>
    <row r="133" spans="1:8" s="1" customFormat="1" x14ac:dyDescent="0.2">
      <c r="A133" s="11" t="s">
        <v>21</v>
      </c>
      <c r="B133" s="20">
        <f t="shared" ref="B133:G133" si="15">SUM(B120:B132)</f>
        <v>25000</v>
      </c>
      <c r="C133" s="20">
        <f t="shared" si="15"/>
        <v>6250</v>
      </c>
      <c r="D133" s="20">
        <f t="shared" si="15"/>
        <v>6250</v>
      </c>
      <c r="E133" s="20">
        <f t="shared" si="15"/>
        <v>6250</v>
      </c>
      <c r="F133" s="20">
        <f t="shared" si="15"/>
        <v>6250</v>
      </c>
      <c r="G133" s="20">
        <f t="shared" si="15"/>
        <v>25000</v>
      </c>
      <c r="H133" s="20">
        <f>SUM(C133:F133)</f>
        <v>25000</v>
      </c>
    </row>
    <row r="134" spans="1:8" s="1" customFormat="1" ht="13.5" thickBot="1" x14ac:dyDescent="0.25">
      <c r="A134" s="11"/>
      <c r="B134" s="40"/>
      <c r="C134" s="20"/>
      <c r="D134" s="20"/>
      <c r="E134" s="20"/>
      <c r="F134" s="20"/>
      <c r="G134" s="20"/>
      <c r="H134" s="20"/>
    </row>
    <row r="135" spans="1:8" ht="16.5" thickBot="1" x14ac:dyDescent="0.3">
      <c r="A135" s="6" t="s">
        <v>23</v>
      </c>
      <c r="B135" s="34">
        <f t="shared" ref="B135:G135" si="16">B133+B117+B109+B74+B62+B48+B43</f>
        <v>78457624.609999999</v>
      </c>
      <c r="C135" s="34">
        <f t="shared" si="16"/>
        <v>19614406.1525</v>
      </c>
      <c r="D135" s="34">
        <f t="shared" si="16"/>
        <v>19614406.1525</v>
      </c>
      <c r="E135" s="34">
        <f t="shared" si="16"/>
        <v>19614406.1525</v>
      </c>
      <c r="F135" s="34">
        <f t="shared" si="16"/>
        <v>19614406.1525</v>
      </c>
      <c r="G135" s="34">
        <f t="shared" si="16"/>
        <v>78457624.609999999</v>
      </c>
    </row>
    <row r="136" spans="1:8" s="1" customFormat="1" x14ac:dyDescent="0.2">
      <c r="A136" s="11"/>
      <c r="B136" s="40"/>
      <c r="C136" s="20"/>
      <c r="D136" s="20"/>
      <c r="E136" s="20"/>
      <c r="F136" s="20"/>
      <c r="G136" s="20"/>
      <c r="H136" s="20"/>
    </row>
    <row r="137" spans="1:8" ht="18" x14ac:dyDescent="0.25">
      <c r="A137" s="18" t="s">
        <v>31</v>
      </c>
      <c r="B137" s="45">
        <f t="shared" ref="B137:G137" si="17">B135+B31</f>
        <v>80000000.299999997</v>
      </c>
      <c r="C137" s="45">
        <f t="shared" si="17"/>
        <v>20000000.074999999</v>
      </c>
      <c r="D137" s="45">
        <f t="shared" si="17"/>
        <v>20000000.074999999</v>
      </c>
      <c r="E137" s="45">
        <f t="shared" si="17"/>
        <v>20000000.074999999</v>
      </c>
      <c r="F137" s="45">
        <f t="shared" si="17"/>
        <v>20000000.074999999</v>
      </c>
      <c r="G137" s="46">
        <f t="shared" si="17"/>
        <v>80000000.299999997</v>
      </c>
    </row>
    <row r="141" spans="1:8" x14ac:dyDescent="0.2">
      <c r="A141" s="11"/>
      <c r="B141" s="40"/>
    </row>
  </sheetData>
  <printOptions horizontalCentered="1" gridLines="1"/>
  <pageMargins left="0.27" right="0.25" top="0.6" bottom="0.56000000000000005" header="0.27" footer="0.21"/>
  <pageSetup scale="90" orientation="landscape" r:id="rId1"/>
  <headerFooter alignWithMargins="0"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I29" sqref="I29"/>
    </sheetView>
  </sheetViews>
  <sheetFormatPr defaultRowHeight="12.75" x14ac:dyDescent="0.2"/>
  <cols>
    <col min="1" max="1" width="62.85546875" style="2" bestFit="1" customWidth="1"/>
    <col min="2" max="2" width="20.7109375" style="22" bestFit="1" customWidth="1"/>
    <col min="3" max="5" width="17.140625" style="21" bestFit="1" customWidth="1"/>
    <col min="6" max="6" width="17.140625" style="22" bestFit="1" customWidth="1"/>
    <col min="7" max="7" width="20.28515625" style="22" customWidth="1"/>
    <col min="8" max="8" width="12.140625" style="22" customWidth="1"/>
    <col min="9" max="16384" width="9.140625" style="2"/>
  </cols>
  <sheetData>
    <row r="1" spans="1:8" x14ac:dyDescent="0.2">
      <c r="A1" s="1" t="s">
        <v>24</v>
      </c>
      <c r="B1" s="20"/>
    </row>
    <row r="2" spans="1:8" x14ac:dyDescent="0.2">
      <c r="A2" s="1"/>
      <c r="B2" s="20"/>
    </row>
    <row r="3" spans="1:8" s="4" customFormat="1" ht="20.25" customHeight="1" thickBot="1" x14ac:dyDescent="0.35">
      <c r="A3" s="3" t="s">
        <v>26</v>
      </c>
      <c r="B3" s="23"/>
      <c r="C3" s="24"/>
      <c r="D3" s="24"/>
      <c r="E3" s="24"/>
      <c r="F3" s="25"/>
      <c r="G3" s="25"/>
      <c r="H3" s="25"/>
    </row>
    <row r="4" spans="1:8" s="5" customFormat="1" ht="26.25" thickBot="1" x14ac:dyDescent="0.25">
      <c r="B4" s="19" t="s">
        <v>27</v>
      </c>
      <c r="C4" s="27" t="s">
        <v>15</v>
      </c>
      <c r="D4" s="28" t="s">
        <v>16</v>
      </c>
      <c r="E4" s="28" t="s">
        <v>17</v>
      </c>
      <c r="F4" s="29" t="s">
        <v>18</v>
      </c>
      <c r="G4" s="29" t="s">
        <v>19</v>
      </c>
      <c r="H4" s="30"/>
    </row>
    <row r="5" spans="1:8" s="5" customFormat="1" ht="13.5" thickBot="1" x14ac:dyDescent="0.25">
      <c r="B5" s="31"/>
      <c r="C5" s="32"/>
      <c r="D5" s="32"/>
      <c r="E5" s="32"/>
      <c r="F5" s="32"/>
      <c r="G5" s="32"/>
      <c r="H5" s="30"/>
    </row>
    <row r="6" spans="1:8" s="5" customFormat="1" ht="16.5" thickBot="1" x14ac:dyDescent="0.3">
      <c r="A6" s="6" t="s">
        <v>6</v>
      </c>
      <c r="B6" s="33"/>
      <c r="C6" s="34"/>
      <c r="D6" s="34"/>
      <c r="E6" s="34"/>
      <c r="F6" s="30"/>
      <c r="G6" s="30"/>
      <c r="H6" s="30"/>
    </row>
    <row r="7" spans="1:8" s="5" customFormat="1" ht="16.5" thickBot="1" x14ac:dyDescent="0.3">
      <c r="A7" s="7"/>
      <c r="B7" s="30"/>
      <c r="C7" s="30"/>
      <c r="D7" s="30"/>
      <c r="E7" s="30"/>
      <c r="F7" s="30"/>
      <c r="G7" s="30"/>
      <c r="H7" s="30"/>
    </row>
    <row r="8" spans="1:8" s="9" customFormat="1" ht="13.5" thickBot="1" x14ac:dyDescent="0.25">
      <c r="A8" s="8" t="s">
        <v>0</v>
      </c>
      <c r="B8" s="35"/>
      <c r="C8" s="21"/>
      <c r="D8" s="21"/>
      <c r="E8" s="21"/>
      <c r="F8" s="36"/>
      <c r="G8" s="36"/>
      <c r="H8" s="36"/>
    </row>
    <row r="9" spans="1:8" x14ac:dyDescent="0.2">
      <c r="B9" s="21">
        <v>1066960.8400000001</v>
      </c>
      <c r="C9" s="21">
        <v>286502.46999999997</v>
      </c>
      <c r="D9" s="21">
        <f>575228.32-C9</f>
        <v>288725.84999999998</v>
      </c>
      <c r="E9" s="21">
        <f>(B9-C9-D9)/2</f>
        <v>245866.26000000007</v>
      </c>
      <c r="F9" s="21">
        <f>(B9-C9-D9)/2</f>
        <v>245866.26000000007</v>
      </c>
      <c r="G9" s="22">
        <f>SUM(C9:F9)</f>
        <v>1066960.8400000001</v>
      </c>
    </row>
    <row r="10" spans="1:8" x14ac:dyDescent="0.2">
      <c r="B10" s="37"/>
      <c r="D10" s="38"/>
      <c r="G10" s="22">
        <f>SUM(C10:F10)</f>
        <v>0</v>
      </c>
    </row>
    <row r="11" spans="1:8" x14ac:dyDescent="0.2">
      <c r="A11" s="11"/>
      <c r="B11" s="39"/>
      <c r="C11" s="40"/>
      <c r="D11" s="39"/>
      <c r="G11" s="22">
        <f>SUM(C11:F11)</f>
        <v>0</v>
      </c>
    </row>
    <row r="12" spans="1:8" s="1" customFormat="1" x14ac:dyDescent="0.2">
      <c r="A12" s="11" t="s">
        <v>21</v>
      </c>
      <c r="B12" s="20">
        <f t="shared" ref="B12:G12" si="0">SUM(B9:B11)</f>
        <v>1066960.8400000001</v>
      </c>
      <c r="C12" s="20">
        <f t="shared" si="0"/>
        <v>286502.46999999997</v>
      </c>
      <c r="D12" s="20">
        <f t="shared" si="0"/>
        <v>288725.84999999998</v>
      </c>
      <c r="E12" s="20">
        <f t="shared" si="0"/>
        <v>245866.26000000007</v>
      </c>
      <c r="F12" s="20">
        <f t="shared" si="0"/>
        <v>245866.26000000007</v>
      </c>
      <c r="G12" s="20">
        <f t="shared" si="0"/>
        <v>1066960.8400000001</v>
      </c>
      <c r="H12" s="20"/>
    </row>
    <row r="13" spans="1:8" x14ac:dyDescent="0.2">
      <c r="A13" s="13" t="s">
        <v>1</v>
      </c>
      <c r="B13" s="35"/>
      <c r="D13" s="38"/>
    </row>
    <row r="14" spans="1:8" x14ac:dyDescent="0.2">
      <c r="B14" s="21">
        <v>177963.36</v>
      </c>
      <c r="C14" s="21">
        <v>0</v>
      </c>
      <c r="D14" s="21">
        <f>0-C14</f>
        <v>0</v>
      </c>
      <c r="E14" s="21">
        <f>(B14-C14-D14)/2</f>
        <v>88981.68</v>
      </c>
      <c r="F14" s="21">
        <f>(B14-C14-D14)/2</f>
        <v>88981.68</v>
      </c>
      <c r="G14" s="22">
        <f>SUM(C14:F14)</f>
        <v>177963.36</v>
      </c>
    </row>
    <row r="15" spans="1:8" x14ac:dyDescent="0.2">
      <c r="A15" s="11"/>
      <c r="B15" s="39"/>
      <c r="C15" s="40"/>
      <c r="D15" s="38"/>
      <c r="G15" s="22">
        <f>SUM(C15:F15)</f>
        <v>0</v>
      </c>
    </row>
    <row r="16" spans="1:8" x14ac:dyDescent="0.2">
      <c r="B16" s="37"/>
      <c r="D16" s="38"/>
      <c r="G16" s="22">
        <f>SUM(C16:F16)</f>
        <v>0</v>
      </c>
    </row>
    <row r="17" spans="1:8" s="1" customFormat="1" x14ac:dyDescent="0.2">
      <c r="A17" s="11" t="s">
        <v>21</v>
      </c>
      <c r="B17" s="39">
        <f t="shared" ref="B17:G17" si="1">SUM(B14:B16)</f>
        <v>177963.36</v>
      </c>
      <c r="C17" s="39">
        <f t="shared" si="1"/>
        <v>0</v>
      </c>
      <c r="D17" s="39">
        <f t="shared" si="1"/>
        <v>0</v>
      </c>
      <c r="E17" s="39">
        <f t="shared" si="1"/>
        <v>88981.68</v>
      </c>
      <c r="F17" s="39">
        <f t="shared" si="1"/>
        <v>88981.68</v>
      </c>
      <c r="G17" s="20">
        <f t="shared" si="1"/>
        <v>177963.36</v>
      </c>
      <c r="H17" s="20"/>
    </row>
    <row r="18" spans="1:8" x14ac:dyDescent="0.2">
      <c r="A18" s="13" t="s">
        <v>2</v>
      </c>
      <c r="B18" s="35"/>
      <c r="D18" s="38"/>
    </row>
    <row r="19" spans="1:8" x14ac:dyDescent="0.2">
      <c r="B19" s="37"/>
      <c r="F19" s="21"/>
      <c r="G19" s="22">
        <f>SUM(C19:F19)</f>
        <v>0</v>
      </c>
    </row>
    <row r="20" spans="1:8" x14ac:dyDescent="0.2">
      <c r="A20" s="11"/>
      <c r="B20" s="37">
        <v>0</v>
      </c>
      <c r="C20" s="47">
        <f>$B$20/4</f>
        <v>0</v>
      </c>
      <c r="D20" s="21">
        <f>0-C20</f>
        <v>0</v>
      </c>
      <c r="E20" s="21">
        <f>(B20-C20-D20)/2</f>
        <v>0</v>
      </c>
      <c r="F20" s="21">
        <f>(B20-C20-D20)/2</f>
        <v>0</v>
      </c>
      <c r="G20" s="22">
        <f>SUM(C20:F20)</f>
        <v>0</v>
      </c>
    </row>
    <row r="21" spans="1:8" x14ac:dyDescent="0.2">
      <c r="B21" s="37"/>
      <c r="D21" s="38"/>
      <c r="G21" s="22">
        <f>SUM(C21:F21)</f>
        <v>0</v>
      </c>
    </row>
    <row r="22" spans="1:8" x14ac:dyDescent="0.2">
      <c r="A22" s="11"/>
      <c r="B22" s="39"/>
      <c r="C22" s="34"/>
      <c r="D22" s="38"/>
      <c r="G22" s="22">
        <f>SUM(C22:F22)</f>
        <v>0</v>
      </c>
    </row>
    <row r="23" spans="1:8" s="1" customFormat="1" ht="13.5" thickBot="1" x14ac:dyDescent="0.25">
      <c r="A23" s="11" t="s">
        <v>21</v>
      </c>
      <c r="B23" s="20">
        <f t="shared" ref="B23:G23" si="2">SUM(B20:B22)</f>
        <v>0</v>
      </c>
      <c r="C23" s="20">
        <f t="shared" si="2"/>
        <v>0</v>
      </c>
      <c r="D23" s="20">
        <f t="shared" si="2"/>
        <v>0</v>
      </c>
      <c r="E23" s="20">
        <f t="shared" si="2"/>
        <v>0</v>
      </c>
      <c r="F23" s="20">
        <f t="shared" si="2"/>
        <v>0</v>
      </c>
      <c r="G23" s="20">
        <f t="shared" si="2"/>
        <v>0</v>
      </c>
      <c r="H23" s="20"/>
    </row>
    <row r="24" spans="1:8" s="1" customFormat="1" ht="13.5" thickBot="1" x14ac:dyDescent="0.25">
      <c r="A24" s="14" t="s">
        <v>4</v>
      </c>
      <c r="B24" s="41"/>
      <c r="C24" s="21"/>
      <c r="D24" s="21"/>
      <c r="E24" s="40"/>
      <c r="F24" s="20"/>
      <c r="G24" s="20"/>
      <c r="H24" s="20"/>
    </row>
    <row r="25" spans="1:8" s="1" customFormat="1" x14ac:dyDescent="0.2">
      <c r="A25" s="2"/>
      <c r="B25" s="21">
        <v>267957.17</v>
      </c>
      <c r="C25" s="21">
        <v>66245.87</v>
      </c>
      <c r="D25" s="21">
        <f>134235.88-C25</f>
        <v>67990.010000000009</v>
      </c>
      <c r="E25" s="21">
        <f>(B25-C25-D25)/2</f>
        <v>66860.64499999999</v>
      </c>
      <c r="F25" s="21">
        <f>(B25-C25-D25)/2</f>
        <v>66860.64499999999</v>
      </c>
      <c r="G25" s="22">
        <f>SUM(C25:F25)</f>
        <v>267957.17</v>
      </c>
      <c r="H25" s="20"/>
    </row>
    <row r="26" spans="1:8" s="1" customFormat="1" x14ac:dyDescent="0.2">
      <c r="A26" s="11" t="s">
        <v>21</v>
      </c>
      <c r="B26" s="20">
        <f>SUM(B24:B25)</f>
        <v>267957.17</v>
      </c>
      <c r="C26" s="20">
        <f>SUM(C24:C25)</f>
        <v>66245.87</v>
      </c>
      <c r="D26" s="20">
        <f>SUM(D24:D25)</f>
        <v>67990.010000000009</v>
      </c>
      <c r="E26" s="20">
        <f>SUM(E24:E25)</f>
        <v>66860.64499999999</v>
      </c>
      <c r="F26" s="20">
        <f>SUM(F24:F25)</f>
        <v>66860.64499999999</v>
      </c>
      <c r="G26" s="20">
        <f>SUM(C26:F26)</f>
        <v>267957.17</v>
      </c>
      <c r="H26" s="20"/>
    </row>
    <row r="27" spans="1:8" s="1" customFormat="1" x14ac:dyDescent="0.2">
      <c r="A27" s="13" t="s">
        <v>3</v>
      </c>
      <c r="B27" s="35"/>
      <c r="C27" s="42"/>
      <c r="D27" s="21"/>
      <c r="E27" s="40"/>
      <c r="F27" s="20"/>
      <c r="G27" s="20"/>
      <c r="H27" s="20"/>
    </row>
    <row r="28" spans="1:8" x14ac:dyDescent="0.2">
      <c r="B28" s="37"/>
      <c r="C28" s="22"/>
      <c r="D28" s="22"/>
    </row>
    <row r="29" spans="1:8" x14ac:dyDescent="0.2">
      <c r="A29" s="11" t="s">
        <v>21</v>
      </c>
      <c r="B29" s="39"/>
      <c r="C29" s="22">
        <f>SUM(C27:C28)</f>
        <v>0</v>
      </c>
      <c r="D29" s="22">
        <f>SUM(D27:D28)</f>
        <v>0</v>
      </c>
      <c r="E29" s="22">
        <f>SUM(E27:E28)</f>
        <v>0</v>
      </c>
      <c r="F29" s="22">
        <f>SUM(F27:F28)</f>
        <v>0</v>
      </c>
      <c r="G29" s="22">
        <f>SUM(C29:F29)</f>
        <v>0</v>
      </c>
    </row>
    <row r="30" spans="1:8" ht="13.5" thickBot="1" x14ac:dyDescent="0.25">
      <c r="A30" s="11"/>
      <c r="B30" s="39"/>
      <c r="C30" s="22"/>
      <c r="D30" s="22"/>
      <c r="E30" s="22"/>
    </row>
    <row r="31" spans="1:8" s="1" customFormat="1" ht="16.5" thickBot="1" x14ac:dyDescent="0.3">
      <c r="A31" s="6" t="s">
        <v>22</v>
      </c>
      <c r="B31" s="34">
        <f t="shared" ref="B31:G31" si="3">B29+B26+B23+B17+B12</f>
        <v>1512881.37</v>
      </c>
      <c r="C31" s="34">
        <f t="shared" si="3"/>
        <v>352748.33999999997</v>
      </c>
      <c r="D31" s="34">
        <f t="shared" si="3"/>
        <v>356715.86</v>
      </c>
      <c r="E31" s="34">
        <f t="shared" si="3"/>
        <v>401708.58500000008</v>
      </c>
      <c r="F31" s="34">
        <f t="shared" si="3"/>
        <v>401708.58500000008</v>
      </c>
      <c r="G31" s="34">
        <f t="shared" si="3"/>
        <v>1512881.37</v>
      </c>
      <c r="H31" s="20">
        <f>SUM(C31:F31)</f>
        <v>1512881.37</v>
      </c>
    </row>
    <row r="32" spans="1:8" ht="13.5" thickBot="1" x14ac:dyDescent="0.25">
      <c r="A32" s="11"/>
      <c r="B32" s="39"/>
      <c r="C32" s="22"/>
      <c r="D32" s="22"/>
      <c r="E32" s="22"/>
    </row>
    <row r="33" spans="1:8" ht="16.5" thickBot="1" x14ac:dyDescent="0.3">
      <c r="A33" s="6" t="s">
        <v>5</v>
      </c>
      <c r="B33" s="33"/>
      <c r="C33" s="22"/>
      <c r="D33" s="22"/>
      <c r="E33" s="22"/>
    </row>
    <row r="34" spans="1:8" ht="16.5" thickBot="1" x14ac:dyDescent="0.3">
      <c r="A34" s="16"/>
      <c r="B34" s="33"/>
      <c r="C34" s="42"/>
    </row>
    <row r="35" spans="1:8" ht="13.5" thickBot="1" x14ac:dyDescent="0.25">
      <c r="A35" s="14" t="s">
        <v>7</v>
      </c>
      <c r="B35" s="41"/>
    </row>
    <row r="36" spans="1:8" ht="25.5" x14ac:dyDescent="0.2">
      <c r="A36" s="51" t="s">
        <v>20</v>
      </c>
      <c r="B36" s="41"/>
    </row>
    <row r="37" spans="1:8" x14ac:dyDescent="0.2">
      <c r="A37" s="52" t="s">
        <v>30</v>
      </c>
      <c r="B37" s="22">
        <v>6000</v>
      </c>
      <c r="C37" s="21">
        <v>0</v>
      </c>
      <c r="D37" s="21">
        <f>0-C37</f>
        <v>0</v>
      </c>
      <c r="E37" s="21">
        <f>(B37-C37-D37)/2</f>
        <v>3000</v>
      </c>
      <c r="F37" s="21">
        <f>(B37-C37-D37)/2</f>
        <v>3000</v>
      </c>
      <c r="G37" s="22">
        <f t="shared" ref="G37:G42" si="4">SUM(C37:F37)</f>
        <v>6000</v>
      </c>
    </row>
    <row r="38" spans="1:8" x14ac:dyDescent="0.2">
      <c r="G38" s="22">
        <f t="shared" si="4"/>
        <v>0</v>
      </c>
    </row>
    <row r="39" spans="1:8" x14ac:dyDescent="0.2">
      <c r="G39" s="22">
        <f t="shared" si="4"/>
        <v>0</v>
      </c>
    </row>
    <row r="40" spans="1:8" x14ac:dyDescent="0.2">
      <c r="G40" s="22">
        <f t="shared" si="4"/>
        <v>0</v>
      </c>
    </row>
    <row r="41" spans="1:8" x14ac:dyDescent="0.2">
      <c r="A41" s="11"/>
      <c r="B41" s="40"/>
      <c r="C41" s="42"/>
      <c r="G41" s="22">
        <f t="shared" si="4"/>
        <v>0</v>
      </c>
    </row>
    <row r="42" spans="1:8" x14ac:dyDescent="0.2">
      <c r="A42" s="11"/>
      <c r="B42" s="40"/>
      <c r="C42" s="43"/>
      <c r="G42" s="22">
        <f t="shared" si="4"/>
        <v>0</v>
      </c>
    </row>
    <row r="43" spans="1:8" s="1" customFormat="1" ht="13.5" thickBot="1" x14ac:dyDescent="0.25">
      <c r="A43" s="11" t="s">
        <v>21</v>
      </c>
      <c r="B43" s="20">
        <f t="shared" ref="B43:G43" si="5">SUM(B37:B42)</f>
        <v>6000</v>
      </c>
      <c r="C43" s="20">
        <f t="shared" si="5"/>
        <v>0</v>
      </c>
      <c r="D43" s="20">
        <f t="shared" si="5"/>
        <v>0</v>
      </c>
      <c r="E43" s="20">
        <f t="shared" si="5"/>
        <v>3000</v>
      </c>
      <c r="F43" s="20">
        <f t="shared" si="5"/>
        <v>3000</v>
      </c>
      <c r="G43" s="20">
        <f t="shared" si="5"/>
        <v>6000</v>
      </c>
      <c r="H43" s="20">
        <f>SUM(C43:F43)</f>
        <v>6000</v>
      </c>
    </row>
    <row r="44" spans="1:8" ht="13.5" thickBot="1" x14ac:dyDescent="0.25">
      <c r="A44" s="14" t="s">
        <v>9</v>
      </c>
      <c r="B44" s="41"/>
    </row>
    <row r="45" spans="1:8" ht="25.5" x14ac:dyDescent="0.2">
      <c r="A45" s="51" t="s">
        <v>20</v>
      </c>
      <c r="B45" s="41"/>
      <c r="G45" s="22">
        <f>SUM(C45:F45)</f>
        <v>0</v>
      </c>
    </row>
    <row r="46" spans="1:8" x14ac:dyDescent="0.2">
      <c r="A46" s="11"/>
      <c r="B46" s="48"/>
      <c r="D46" s="21">
        <f>0-C46</f>
        <v>0</v>
      </c>
      <c r="E46" s="21">
        <f>(B46-C46-D46)/2</f>
        <v>0</v>
      </c>
      <c r="F46" s="21">
        <f>(B46-C46-D46)/2</f>
        <v>0</v>
      </c>
      <c r="G46" s="22">
        <f>SUM(C46:F46)</f>
        <v>0</v>
      </c>
    </row>
    <row r="47" spans="1:8" x14ac:dyDescent="0.2">
      <c r="A47" s="11"/>
      <c r="B47" s="40"/>
      <c r="C47" s="40"/>
      <c r="G47" s="22">
        <f>SUM(C47:F47)</f>
        <v>0</v>
      </c>
    </row>
    <row r="48" spans="1:8" s="1" customFormat="1" ht="13.5" thickBot="1" x14ac:dyDescent="0.25">
      <c r="A48" s="11" t="s">
        <v>21</v>
      </c>
      <c r="B48" s="20">
        <f t="shared" ref="B48:G48" si="6">SUM(B45:B47)</f>
        <v>0</v>
      </c>
      <c r="C48" s="20">
        <f t="shared" si="6"/>
        <v>0</v>
      </c>
      <c r="D48" s="20">
        <f t="shared" si="6"/>
        <v>0</v>
      </c>
      <c r="E48" s="20">
        <f t="shared" si="6"/>
        <v>0</v>
      </c>
      <c r="F48" s="20">
        <f t="shared" si="6"/>
        <v>0</v>
      </c>
      <c r="G48" s="20">
        <f t="shared" si="6"/>
        <v>0</v>
      </c>
      <c r="H48" s="20">
        <f>SUM(C48:F48)</f>
        <v>0</v>
      </c>
    </row>
    <row r="49" spans="1:8" ht="13.5" thickBot="1" x14ac:dyDescent="0.25">
      <c r="A49" s="14" t="s">
        <v>8</v>
      </c>
      <c r="B49" s="41"/>
    </row>
    <row r="50" spans="1:8" ht="25.5" x14ac:dyDescent="0.2">
      <c r="A50" s="51" t="s">
        <v>20</v>
      </c>
      <c r="B50" s="41"/>
      <c r="G50" s="22">
        <f t="shared" ref="G50:G61" si="7">SUM(C50:F50)</f>
        <v>0</v>
      </c>
    </row>
    <row r="51" spans="1:8" x14ac:dyDescent="0.2">
      <c r="A51" s="11"/>
      <c r="B51" s="40"/>
      <c r="G51" s="22">
        <f t="shared" si="7"/>
        <v>0</v>
      </c>
    </row>
    <row r="52" spans="1:8" x14ac:dyDescent="0.2">
      <c r="A52" s="11"/>
      <c r="B52" s="21"/>
      <c r="D52" s="21">
        <f>0-C52</f>
        <v>0</v>
      </c>
      <c r="E52" s="21">
        <f>(B52-C52-D52)/2</f>
        <v>0</v>
      </c>
      <c r="F52" s="21">
        <f>(B52-C52-D52)/2</f>
        <v>0</v>
      </c>
      <c r="G52" s="22">
        <f t="shared" si="7"/>
        <v>0</v>
      </c>
    </row>
    <row r="53" spans="1:8" x14ac:dyDescent="0.2">
      <c r="A53" s="11"/>
      <c r="B53" s="40"/>
      <c r="G53" s="22">
        <f t="shared" si="7"/>
        <v>0</v>
      </c>
    </row>
    <row r="54" spans="1:8" x14ac:dyDescent="0.2">
      <c r="A54" s="11"/>
      <c r="B54" s="40"/>
      <c r="G54" s="22">
        <f t="shared" si="7"/>
        <v>0</v>
      </c>
    </row>
    <row r="55" spans="1:8" x14ac:dyDescent="0.2">
      <c r="A55" s="11"/>
      <c r="B55" s="40"/>
      <c r="G55" s="22">
        <f t="shared" si="7"/>
        <v>0</v>
      </c>
    </row>
    <row r="56" spans="1:8" x14ac:dyDescent="0.2">
      <c r="A56" s="11"/>
      <c r="B56" s="40"/>
      <c r="G56" s="22">
        <f t="shared" si="7"/>
        <v>0</v>
      </c>
    </row>
    <row r="57" spans="1:8" x14ac:dyDescent="0.2">
      <c r="A57" s="11"/>
      <c r="B57" s="40"/>
      <c r="G57" s="22">
        <f t="shared" si="7"/>
        <v>0</v>
      </c>
    </row>
    <row r="58" spans="1:8" x14ac:dyDescent="0.2">
      <c r="A58" s="11"/>
      <c r="B58" s="40"/>
      <c r="G58" s="22">
        <f t="shared" si="7"/>
        <v>0</v>
      </c>
    </row>
    <row r="59" spans="1:8" x14ac:dyDescent="0.2">
      <c r="A59" s="11"/>
      <c r="B59" s="40"/>
      <c r="G59" s="22">
        <f t="shared" si="7"/>
        <v>0</v>
      </c>
    </row>
    <row r="60" spans="1:8" x14ac:dyDescent="0.2">
      <c r="A60" s="11"/>
      <c r="B60" s="40"/>
      <c r="G60" s="22">
        <f t="shared" si="7"/>
        <v>0</v>
      </c>
    </row>
    <row r="61" spans="1:8" x14ac:dyDescent="0.2">
      <c r="A61" s="11"/>
      <c r="B61" s="40"/>
      <c r="C61" s="40"/>
      <c r="G61" s="22">
        <f t="shared" si="7"/>
        <v>0</v>
      </c>
    </row>
    <row r="62" spans="1:8" s="1" customFormat="1" ht="13.5" thickBot="1" x14ac:dyDescent="0.25">
      <c r="A62" s="11" t="s">
        <v>21</v>
      </c>
      <c r="B62" s="20">
        <f t="shared" ref="B62:G62" si="8">SUM(B50:B61)</f>
        <v>0</v>
      </c>
      <c r="C62" s="20">
        <f t="shared" si="8"/>
        <v>0</v>
      </c>
      <c r="D62" s="20">
        <f t="shared" si="8"/>
        <v>0</v>
      </c>
      <c r="E62" s="20">
        <f t="shared" si="8"/>
        <v>0</v>
      </c>
      <c r="F62" s="20">
        <f t="shared" si="8"/>
        <v>0</v>
      </c>
      <c r="G62" s="20">
        <f t="shared" si="8"/>
        <v>0</v>
      </c>
      <c r="H62" s="20"/>
    </row>
    <row r="63" spans="1:8" ht="13.5" thickBot="1" x14ac:dyDescent="0.25">
      <c r="A63" s="14" t="s">
        <v>10</v>
      </c>
      <c r="B63" s="41"/>
    </row>
    <row r="64" spans="1:8" ht="25.5" x14ac:dyDescent="0.2">
      <c r="A64" s="51" t="s">
        <v>20</v>
      </c>
      <c r="B64" s="41"/>
    </row>
    <row r="65" spans="1:8" ht="25.5" x14ac:dyDescent="0.2">
      <c r="A65" s="50" t="s">
        <v>32</v>
      </c>
      <c r="B65" s="41">
        <v>60000</v>
      </c>
      <c r="C65" s="21">
        <v>0</v>
      </c>
      <c r="D65" s="21">
        <f>0-C65</f>
        <v>0</v>
      </c>
      <c r="E65" s="21">
        <f>(B65-C65-D65)/2</f>
        <v>30000</v>
      </c>
      <c r="F65" s="21">
        <f>(B65-C65-D65)/2</f>
        <v>30000</v>
      </c>
      <c r="G65" s="22">
        <f>SUM(C65:F65)</f>
        <v>60000</v>
      </c>
    </row>
    <row r="66" spans="1:8" x14ac:dyDescent="0.2">
      <c r="A66" s="15"/>
      <c r="B66" s="41"/>
      <c r="G66" s="22">
        <f t="shared" ref="G66:G73" si="9">SUM(C66:F66)</f>
        <v>0</v>
      </c>
    </row>
    <row r="67" spans="1:8" x14ac:dyDescent="0.2">
      <c r="A67" s="15"/>
      <c r="B67" s="41"/>
      <c r="G67" s="22">
        <f t="shared" si="9"/>
        <v>0</v>
      </c>
    </row>
    <row r="68" spans="1:8" x14ac:dyDescent="0.2">
      <c r="A68" s="15"/>
      <c r="B68" s="41"/>
      <c r="G68" s="22">
        <f t="shared" si="9"/>
        <v>0</v>
      </c>
    </row>
    <row r="69" spans="1:8" x14ac:dyDescent="0.2">
      <c r="A69" s="15"/>
      <c r="B69" s="41"/>
      <c r="G69" s="22">
        <f t="shared" si="9"/>
        <v>0</v>
      </c>
    </row>
    <row r="70" spans="1:8" x14ac:dyDescent="0.2">
      <c r="A70" s="15"/>
      <c r="B70" s="41"/>
      <c r="G70" s="22">
        <f t="shared" si="9"/>
        <v>0</v>
      </c>
    </row>
    <row r="71" spans="1:8" x14ac:dyDescent="0.2">
      <c r="A71" s="15"/>
      <c r="B71" s="41"/>
      <c r="G71" s="22">
        <f t="shared" si="9"/>
        <v>0</v>
      </c>
    </row>
    <row r="72" spans="1:8" x14ac:dyDescent="0.2">
      <c r="A72" s="11"/>
      <c r="B72" s="40"/>
      <c r="G72" s="22">
        <f t="shared" si="9"/>
        <v>0</v>
      </c>
    </row>
    <row r="73" spans="1:8" x14ac:dyDescent="0.2">
      <c r="G73" s="22">
        <f t="shared" si="9"/>
        <v>0</v>
      </c>
    </row>
    <row r="74" spans="1:8" s="1" customFormat="1" ht="13.5" thickBot="1" x14ac:dyDescent="0.25">
      <c r="A74" s="11" t="s">
        <v>21</v>
      </c>
      <c r="B74" s="20">
        <f t="shared" ref="B74:G74" si="10">SUM(B65:B73)</f>
        <v>60000</v>
      </c>
      <c r="C74" s="20">
        <f t="shared" si="10"/>
        <v>0</v>
      </c>
      <c r="D74" s="20">
        <f t="shared" si="10"/>
        <v>0</v>
      </c>
      <c r="E74" s="20">
        <f t="shared" si="10"/>
        <v>30000</v>
      </c>
      <c r="F74" s="20">
        <f t="shared" si="10"/>
        <v>30000</v>
      </c>
      <c r="G74" s="20">
        <f t="shared" si="10"/>
        <v>60000</v>
      </c>
      <c r="H74" s="20">
        <f>SUM(C74:F74)</f>
        <v>60000</v>
      </c>
    </row>
    <row r="75" spans="1:8" ht="13.5" thickBot="1" x14ac:dyDescent="0.25">
      <c r="A75" s="14" t="s">
        <v>11</v>
      </c>
      <c r="B75" s="41"/>
    </row>
    <row r="76" spans="1:8" x14ac:dyDescent="0.2">
      <c r="A76" s="15" t="s">
        <v>20</v>
      </c>
      <c r="B76" s="41"/>
    </row>
    <row r="77" spans="1:8" x14ac:dyDescent="0.2">
      <c r="A77" s="50" t="s">
        <v>34</v>
      </c>
      <c r="B77" s="41">
        <v>134000</v>
      </c>
      <c r="C77" s="21">
        <v>320</v>
      </c>
      <c r="D77" s="21">
        <f>320-C77</f>
        <v>0</v>
      </c>
      <c r="E77" s="21">
        <f>(B77-C77-D77)/2</f>
        <v>66840</v>
      </c>
      <c r="F77" s="21">
        <f>(B77-C77-D77)/2</f>
        <v>66840</v>
      </c>
      <c r="G77" s="22">
        <f>SUM(C77:F77)</f>
        <v>134000</v>
      </c>
    </row>
    <row r="78" spans="1:8" x14ac:dyDescent="0.2">
      <c r="A78" s="15"/>
      <c r="B78" s="41"/>
      <c r="G78" s="22">
        <f t="shared" ref="G78:G108" si="11">SUM(C78:F78)</f>
        <v>0</v>
      </c>
    </row>
    <row r="79" spans="1:8" x14ac:dyDescent="0.2">
      <c r="A79" s="15"/>
      <c r="B79" s="41"/>
      <c r="G79" s="22">
        <f t="shared" si="11"/>
        <v>0</v>
      </c>
    </row>
    <row r="80" spans="1:8" x14ac:dyDescent="0.2">
      <c r="A80" s="15"/>
      <c r="B80" s="41"/>
      <c r="G80" s="22">
        <f t="shared" si="11"/>
        <v>0</v>
      </c>
    </row>
    <row r="81" spans="1:7" s="22" customFormat="1" x14ac:dyDescent="0.2">
      <c r="A81" s="15"/>
      <c r="B81" s="41"/>
      <c r="C81" s="21"/>
      <c r="D81" s="21"/>
      <c r="E81" s="21"/>
      <c r="G81" s="22">
        <f t="shared" si="11"/>
        <v>0</v>
      </c>
    </row>
    <row r="82" spans="1:7" s="22" customFormat="1" x14ac:dyDescent="0.2">
      <c r="A82" s="15"/>
      <c r="B82" s="41"/>
      <c r="C82" s="21"/>
      <c r="D82" s="21"/>
      <c r="E82" s="21"/>
      <c r="G82" s="22">
        <f t="shared" si="11"/>
        <v>0</v>
      </c>
    </row>
    <row r="83" spans="1:7" s="22" customFormat="1" x14ac:dyDescent="0.2">
      <c r="A83" s="15"/>
      <c r="B83" s="41"/>
      <c r="C83" s="21"/>
      <c r="D83" s="21"/>
      <c r="E83" s="21"/>
      <c r="G83" s="22">
        <f t="shared" si="11"/>
        <v>0</v>
      </c>
    </row>
    <row r="84" spans="1:7" s="22" customFormat="1" x14ac:dyDescent="0.2">
      <c r="A84" s="15"/>
      <c r="B84" s="41"/>
      <c r="C84" s="21"/>
      <c r="D84" s="21"/>
      <c r="E84" s="21"/>
      <c r="G84" s="22">
        <f t="shared" si="11"/>
        <v>0</v>
      </c>
    </row>
    <row r="85" spans="1:7" s="22" customFormat="1" x14ac:dyDescent="0.2">
      <c r="A85" s="15"/>
      <c r="B85" s="41"/>
      <c r="C85" s="21"/>
      <c r="D85" s="21"/>
      <c r="E85" s="21"/>
      <c r="G85" s="22">
        <f t="shared" si="11"/>
        <v>0</v>
      </c>
    </row>
    <row r="86" spans="1:7" s="22" customFormat="1" x14ac:dyDescent="0.2">
      <c r="A86" s="15"/>
      <c r="B86" s="41"/>
      <c r="C86" s="21"/>
      <c r="D86" s="21"/>
      <c r="E86" s="21"/>
      <c r="G86" s="22">
        <f t="shared" si="11"/>
        <v>0</v>
      </c>
    </row>
    <row r="87" spans="1:7" s="22" customFormat="1" x14ac:dyDescent="0.2">
      <c r="A87" s="15"/>
      <c r="B87" s="41"/>
      <c r="C87" s="21"/>
      <c r="D87" s="21"/>
      <c r="E87" s="21"/>
      <c r="G87" s="22">
        <f t="shared" si="11"/>
        <v>0</v>
      </c>
    </row>
    <row r="88" spans="1:7" s="22" customFormat="1" x14ac:dyDescent="0.2">
      <c r="A88" s="15"/>
      <c r="B88" s="41"/>
      <c r="C88" s="21"/>
      <c r="D88" s="21"/>
      <c r="E88" s="21"/>
      <c r="G88" s="22">
        <f t="shared" si="11"/>
        <v>0</v>
      </c>
    </row>
    <row r="89" spans="1:7" s="22" customFormat="1" x14ac:dyDescent="0.2">
      <c r="A89" s="15"/>
      <c r="B89" s="41"/>
      <c r="C89" s="21"/>
      <c r="D89" s="21"/>
      <c r="E89" s="21"/>
      <c r="G89" s="22">
        <f t="shared" si="11"/>
        <v>0</v>
      </c>
    </row>
    <row r="90" spans="1:7" s="22" customFormat="1" x14ac:dyDescent="0.2">
      <c r="A90" s="15"/>
      <c r="B90" s="41"/>
      <c r="C90" s="21"/>
      <c r="D90" s="21"/>
      <c r="E90" s="21"/>
      <c r="G90" s="22">
        <f t="shared" si="11"/>
        <v>0</v>
      </c>
    </row>
    <row r="91" spans="1:7" s="22" customFormat="1" x14ac:dyDescent="0.2">
      <c r="A91" s="15"/>
      <c r="B91" s="41"/>
      <c r="C91" s="21"/>
      <c r="D91" s="21"/>
      <c r="E91" s="21"/>
      <c r="G91" s="22">
        <f t="shared" si="11"/>
        <v>0</v>
      </c>
    </row>
    <row r="92" spans="1:7" s="22" customFormat="1" x14ac:dyDescent="0.2">
      <c r="A92" s="15"/>
      <c r="B92" s="41"/>
      <c r="C92" s="21"/>
      <c r="D92" s="21"/>
      <c r="E92" s="21"/>
      <c r="G92" s="22">
        <f t="shared" si="11"/>
        <v>0</v>
      </c>
    </row>
    <row r="93" spans="1:7" s="22" customFormat="1" x14ac:dyDescent="0.2">
      <c r="A93" s="15"/>
      <c r="B93" s="41"/>
      <c r="C93" s="21"/>
      <c r="D93" s="21"/>
      <c r="E93" s="21"/>
      <c r="G93" s="22">
        <f t="shared" si="11"/>
        <v>0</v>
      </c>
    </row>
    <row r="94" spans="1:7" s="22" customFormat="1" x14ac:dyDescent="0.2">
      <c r="A94" s="15"/>
      <c r="B94" s="41"/>
      <c r="C94" s="21"/>
      <c r="D94" s="21"/>
      <c r="E94" s="21"/>
      <c r="G94" s="22">
        <f t="shared" si="11"/>
        <v>0</v>
      </c>
    </row>
    <row r="95" spans="1:7" s="22" customFormat="1" x14ac:dyDescent="0.2">
      <c r="A95" s="15"/>
      <c r="B95" s="41"/>
      <c r="C95" s="21"/>
      <c r="D95" s="21"/>
      <c r="E95" s="21"/>
      <c r="G95" s="22">
        <f t="shared" si="11"/>
        <v>0</v>
      </c>
    </row>
    <row r="96" spans="1:7" s="22" customFormat="1" x14ac:dyDescent="0.2">
      <c r="A96" s="15"/>
      <c r="B96" s="41"/>
      <c r="C96" s="21"/>
      <c r="D96" s="21"/>
      <c r="E96" s="21"/>
      <c r="G96" s="22">
        <f t="shared" si="11"/>
        <v>0</v>
      </c>
    </row>
    <row r="97" spans="1:8" x14ac:dyDescent="0.2">
      <c r="A97" s="15"/>
      <c r="B97" s="41"/>
      <c r="G97" s="22">
        <f t="shared" si="11"/>
        <v>0</v>
      </c>
    </row>
    <row r="98" spans="1:8" x14ac:dyDescent="0.2">
      <c r="A98" s="15"/>
      <c r="B98" s="41"/>
      <c r="G98" s="22">
        <f t="shared" si="11"/>
        <v>0</v>
      </c>
    </row>
    <row r="99" spans="1:8" x14ac:dyDescent="0.2">
      <c r="A99" s="15"/>
      <c r="B99" s="41"/>
      <c r="G99" s="22">
        <f t="shared" si="11"/>
        <v>0</v>
      </c>
    </row>
    <row r="100" spans="1:8" x14ac:dyDescent="0.2">
      <c r="A100" s="15"/>
      <c r="B100" s="41"/>
      <c r="G100" s="22">
        <f t="shared" si="11"/>
        <v>0</v>
      </c>
    </row>
    <row r="101" spans="1:8" x14ac:dyDescent="0.2">
      <c r="A101" s="15"/>
      <c r="B101" s="41"/>
      <c r="G101" s="22">
        <f t="shared" si="11"/>
        <v>0</v>
      </c>
    </row>
    <row r="102" spans="1:8" x14ac:dyDescent="0.2">
      <c r="A102" s="15"/>
      <c r="B102" s="41"/>
      <c r="G102" s="22">
        <f t="shared" si="11"/>
        <v>0</v>
      </c>
    </row>
    <row r="103" spans="1:8" x14ac:dyDescent="0.2">
      <c r="A103" s="15"/>
      <c r="B103" s="41"/>
      <c r="G103" s="22">
        <f t="shared" si="11"/>
        <v>0</v>
      </c>
    </row>
    <row r="104" spans="1:8" x14ac:dyDescent="0.2">
      <c r="A104" s="15"/>
      <c r="B104" s="41"/>
      <c r="G104" s="22">
        <f t="shared" si="11"/>
        <v>0</v>
      </c>
    </row>
    <row r="105" spans="1:8" x14ac:dyDescent="0.2">
      <c r="A105" s="15"/>
      <c r="B105" s="41"/>
      <c r="G105" s="22">
        <f t="shared" si="11"/>
        <v>0</v>
      </c>
    </row>
    <row r="106" spans="1:8" x14ac:dyDescent="0.2">
      <c r="A106" s="15"/>
      <c r="B106" s="41"/>
      <c r="G106" s="22">
        <f t="shared" si="11"/>
        <v>0</v>
      </c>
    </row>
    <row r="107" spans="1:8" x14ac:dyDescent="0.2">
      <c r="A107" s="11"/>
      <c r="B107" s="40"/>
      <c r="G107" s="22">
        <f t="shared" si="11"/>
        <v>0</v>
      </c>
    </row>
    <row r="108" spans="1:8" x14ac:dyDescent="0.2">
      <c r="A108" s="11" t="s">
        <v>14</v>
      </c>
      <c r="B108" s="40"/>
      <c r="C108" s="43"/>
      <c r="G108" s="22">
        <f t="shared" si="11"/>
        <v>0</v>
      </c>
    </row>
    <row r="109" spans="1:8" x14ac:dyDescent="0.2">
      <c r="A109" s="11" t="s">
        <v>21</v>
      </c>
      <c r="B109" s="20">
        <f t="shared" ref="B109:G109" si="12">SUM(B77:B108)</f>
        <v>134000</v>
      </c>
      <c r="C109" s="20">
        <f t="shared" si="12"/>
        <v>320</v>
      </c>
      <c r="D109" s="20">
        <f t="shared" si="12"/>
        <v>0</v>
      </c>
      <c r="E109" s="20">
        <f t="shared" si="12"/>
        <v>66840</v>
      </c>
      <c r="F109" s="20">
        <f t="shared" si="12"/>
        <v>66840</v>
      </c>
      <c r="G109" s="20">
        <f t="shared" si="12"/>
        <v>134000</v>
      </c>
      <c r="H109" s="22">
        <f>SUM(C109:F109)</f>
        <v>134000</v>
      </c>
    </row>
    <row r="110" spans="1:8" x14ac:dyDescent="0.2">
      <c r="A110" s="13" t="s">
        <v>12</v>
      </c>
      <c r="B110" s="35"/>
      <c r="C110" s="43"/>
    </row>
    <row r="111" spans="1:8" x14ac:dyDescent="0.2">
      <c r="A111" s="15"/>
      <c r="B111" s="41"/>
    </row>
    <row r="112" spans="1:8" x14ac:dyDescent="0.2">
      <c r="A112" s="53" t="s">
        <v>33</v>
      </c>
      <c r="B112" s="21">
        <v>107853624.73999999</v>
      </c>
      <c r="C112" s="21">
        <v>11097686.689999999</v>
      </c>
      <c r="D112" s="21">
        <f>34368575.46-C112</f>
        <v>23270888.770000003</v>
      </c>
      <c r="E112" s="21">
        <f>(B112-C112-D112)/2</f>
        <v>36742524.640000001</v>
      </c>
      <c r="F112" s="21">
        <f>(B112-C112-D112)/2</f>
        <v>36742524.640000001</v>
      </c>
      <c r="G112" s="22">
        <f>SUM(C112:F112)</f>
        <v>107853624.73999999</v>
      </c>
    </row>
    <row r="113" spans="1:8" x14ac:dyDescent="0.2">
      <c r="A113" s="11"/>
      <c r="B113" s="40"/>
      <c r="G113" s="22">
        <f>SUM(C113:F113)</f>
        <v>0</v>
      </c>
    </row>
    <row r="114" spans="1:8" x14ac:dyDescent="0.2">
      <c r="A114" s="11"/>
      <c r="B114" s="40"/>
      <c r="G114" s="22">
        <f>SUM(C114:F114)</f>
        <v>0</v>
      </c>
    </row>
    <row r="115" spans="1:8" x14ac:dyDescent="0.2">
      <c r="A115" s="11"/>
      <c r="B115" s="40"/>
      <c r="G115" s="22">
        <f>SUM(C115:F115)</f>
        <v>0</v>
      </c>
    </row>
    <row r="116" spans="1:8" x14ac:dyDescent="0.2">
      <c r="A116" s="11"/>
      <c r="B116" s="40"/>
      <c r="C116" s="40"/>
      <c r="G116" s="22">
        <f>SUM(C116:F116)</f>
        <v>0</v>
      </c>
    </row>
    <row r="117" spans="1:8" x14ac:dyDescent="0.2">
      <c r="A117" s="11" t="s">
        <v>21</v>
      </c>
      <c r="B117" s="20">
        <f t="shared" ref="B117:G117" si="13">SUM(B112:B116)</f>
        <v>107853624.73999999</v>
      </c>
      <c r="C117" s="20">
        <f t="shared" si="13"/>
        <v>11097686.689999999</v>
      </c>
      <c r="D117" s="20">
        <f t="shared" si="13"/>
        <v>23270888.770000003</v>
      </c>
      <c r="E117" s="20">
        <f t="shared" si="13"/>
        <v>36742524.640000001</v>
      </c>
      <c r="F117" s="20">
        <f t="shared" si="13"/>
        <v>36742524.640000001</v>
      </c>
      <c r="G117" s="20">
        <f t="shared" si="13"/>
        <v>107853624.73999999</v>
      </c>
      <c r="H117" s="22">
        <f>SUM(C117:F117)</f>
        <v>107853624.73999999</v>
      </c>
    </row>
    <row r="118" spans="1:8" x14ac:dyDescent="0.2">
      <c r="A118" s="17" t="s">
        <v>13</v>
      </c>
      <c r="B118" s="41"/>
      <c r="D118" s="40"/>
      <c r="E118" s="40"/>
    </row>
    <row r="119" spans="1:8" ht="25.5" x14ac:dyDescent="0.2">
      <c r="A119" s="51" t="s">
        <v>20</v>
      </c>
      <c r="B119" s="41"/>
    </row>
    <row r="120" spans="1:8" s="10" customFormat="1" ht="25.5" x14ac:dyDescent="0.2">
      <c r="A120" s="54" t="s">
        <v>35</v>
      </c>
      <c r="B120" s="37">
        <v>25000</v>
      </c>
      <c r="C120" s="21">
        <v>0</v>
      </c>
      <c r="D120" s="21">
        <f>0-C120</f>
        <v>0</v>
      </c>
      <c r="E120" s="21">
        <f>(B120-C120-D120)/2</f>
        <v>12500</v>
      </c>
      <c r="F120" s="21">
        <f>(B120-C120-D120)/2</f>
        <v>12500</v>
      </c>
      <c r="G120" s="37">
        <f>SUM(C120:F120)</f>
        <v>25000</v>
      </c>
      <c r="H120" s="37"/>
    </row>
    <row r="121" spans="1:8" s="10" customFormat="1" x14ac:dyDescent="0.2">
      <c r="B121" s="37"/>
      <c r="C121" s="38"/>
      <c r="D121" s="38"/>
      <c r="E121" s="38"/>
      <c r="F121" s="37"/>
      <c r="G121" s="37">
        <f t="shared" ref="G121:G132" si="14">SUM(C121:F121)</f>
        <v>0</v>
      </c>
      <c r="H121" s="37"/>
    </row>
    <row r="122" spans="1:8" s="10" customFormat="1" x14ac:dyDescent="0.2">
      <c r="B122" s="37"/>
      <c r="C122" s="38"/>
      <c r="D122" s="38"/>
      <c r="E122" s="38"/>
      <c r="F122" s="37"/>
      <c r="G122" s="37">
        <f t="shared" si="14"/>
        <v>0</v>
      </c>
      <c r="H122" s="37"/>
    </row>
    <row r="123" spans="1:8" s="10" customFormat="1" x14ac:dyDescent="0.2">
      <c r="B123" s="37"/>
      <c r="C123" s="38"/>
      <c r="D123" s="38"/>
      <c r="E123" s="38"/>
      <c r="F123" s="37"/>
      <c r="G123" s="37">
        <f t="shared" si="14"/>
        <v>0</v>
      </c>
      <c r="H123" s="37"/>
    </row>
    <row r="124" spans="1:8" s="10" customFormat="1" x14ac:dyDescent="0.2">
      <c r="B124" s="37"/>
      <c r="C124" s="38"/>
      <c r="D124" s="38"/>
      <c r="E124" s="38"/>
      <c r="F124" s="37"/>
      <c r="G124" s="37">
        <f t="shared" si="14"/>
        <v>0</v>
      </c>
      <c r="H124" s="37"/>
    </row>
    <row r="125" spans="1:8" s="10" customFormat="1" x14ac:dyDescent="0.2">
      <c r="B125" s="37"/>
      <c r="C125" s="38"/>
      <c r="D125" s="38"/>
      <c r="E125" s="38"/>
      <c r="F125" s="37"/>
      <c r="G125" s="37">
        <f t="shared" si="14"/>
        <v>0</v>
      </c>
      <c r="H125" s="37"/>
    </row>
    <row r="126" spans="1:8" s="10" customFormat="1" x14ac:dyDescent="0.2">
      <c r="B126" s="37"/>
      <c r="C126" s="38"/>
      <c r="D126" s="38"/>
      <c r="E126" s="38"/>
      <c r="F126" s="37"/>
      <c r="G126" s="37">
        <f t="shared" si="14"/>
        <v>0</v>
      </c>
      <c r="H126" s="37"/>
    </row>
    <row r="127" spans="1:8" s="10" customFormat="1" x14ac:dyDescent="0.2">
      <c r="B127" s="37"/>
      <c r="C127" s="38"/>
      <c r="D127" s="38"/>
      <c r="E127" s="38"/>
      <c r="F127" s="37"/>
      <c r="G127" s="37">
        <f t="shared" si="14"/>
        <v>0</v>
      </c>
      <c r="H127" s="37"/>
    </row>
    <row r="128" spans="1:8" s="10" customFormat="1" x14ac:dyDescent="0.2">
      <c r="B128" s="37"/>
      <c r="C128" s="38"/>
      <c r="D128" s="38"/>
      <c r="E128" s="38"/>
      <c r="F128" s="37"/>
      <c r="G128" s="37">
        <f t="shared" si="14"/>
        <v>0</v>
      </c>
      <c r="H128" s="37"/>
    </row>
    <row r="129" spans="1:8" s="10" customFormat="1" x14ac:dyDescent="0.2">
      <c r="B129" s="37"/>
      <c r="C129" s="38"/>
      <c r="D129" s="38"/>
      <c r="E129" s="38"/>
      <c r="F129" s="37"/>
      <c r="G129" s="37">
        <f t="shared" si="14"/>
        <v>0</v>
      </c>
      <c r="H129" s="37"/>
    </row>
    <row r="130" spans="1:8" s="10" customFormat="1" x14ac:dyDescent="0.2">
      <c r="A130" s="12"/>
      <c r="B130" s="39"/>
      <c r="C130" s="44"/>
      <c r="D130" s="38"/>
      <c r="E130" s="38"/>
      <c r="F130" s="37"/>
      <c r="G130" s="37">
        <f t="shared" si="14"/>
        <v>0</v>
      </c>
      <c r="H130" s="37"/>
    </row>
    <row r="131" spans="1:8" s="10" customFormat="1" x14ac:dyDescent="0.2">
      <c r="A131" s="12"/>
      <c r="B131" s="39"/>
      <c r="C131" s="34"/>
      <c r="D131" s="38"/>
      <c r="E131" s="38"/>
      <c r="F131" s="37"/>
      <c r="G131" s="37">
        <f t="shared" si="14"/>
        <v>0</v>
      </c>
      <c r="H131" s="37"/>
    </row>
    <row r="132" spans="1:8" s="10" customFormat="1" x14ac:dyDescent="0.2">
      <c r="A132" s="12"/>
      <c r="B132" s="39"/>
      <c r="C132" s="34"/>
      <c r="D132" s="38"/>
      <c r="E132" s="38"/>
      <c r="F132" s="37"/>
      <c r="G132" s="37">
        <f t="shared" si="14"/>
        <v>0</v>
      </c>
      <c r="H132" s="37"/>
    </row>
    <row r="133" spans="1:8" s="1" customFormat="1" x14ac:dyDescent="0.2">
      <c r="A133" s="11" t="s">
        <v>21</v>
      </c>
      <c r="B133" s="20">
        <f t="shared" ref="B133:G133" si="15">SUM(B120:B132)</f>
        <v>25000</v>
      </c>
      <c r="C133" s="20">
        <f t="shared" si="15"/>
        <v>0</v>
      </c>
      <c r="D133" s="20">
        <f t="shared" si="15"/>
        <v>0</v>
      </c>
      <c r="E133" s="20">
        <f t="shared" si="15"/>
        <v>12500</v>
      </c>
      <c r="F133" s="20">
        <f t="shared" si="15"/>
        <v>12500</v>
      </c>
      <c r="G133" s="20">
        <f t="shared" si="15"/>
        <v>25000</v>
      </c>
      <c r="H133" s="20">
        <f>SUM(C133:F133)</f>
        <v>25000</v>
      </c>
    </row>
    <row r="134" spans="1:8" s="1" customFormat="1" ht="13.5" thickBot="1" x14ac:dyDescent="0.25">
      <c r="A134" s="11"/>
      <c r="B134" s="40"/>
      <c r="C134" s="20"/>
      <c r="D134" s="20"/>
      <c r="E134" s="20"/>
      <c r="F134" s="20"/>
      <c r="G134" s="20"/>
      <c r="H134" s="20"/>
    </row>
    <row r="135" spans="1:8" ht="16.5" thickBot="1" x14ac:dyDescent="0.3">
      <c r="A135" s="6" t="s">
        <v>23</v>
      </c>
      <c r="B135" s="34">
        <f t="shared" ref="B135:G135" si="16">B133+B117+B109+B74+B62+B48+B43</f>
        <v>108078624.73999999</v>
      </c>
      <c r="C135" s="34">
        <f t="shared" si="16"/>
        <v>11098006.689999999</v>
      </c>
      <c r="D135" s="34">
        <f t="shared" si="16"/>
        <v>23270888.770000003</v>
      </c>
      <c r="E135" s="34">
        <f t="shared" si="16"/>
        <v>36854864.640000001</v>
      </c>
      <c r="F135" s="34">
        <f t="shared" si="16"/>
        <v>36854864.640000001</v>
      </c>
      <c r="G135" s="34">
        <f t="shared" si="16"/>
        <v>108078624.73999999</v>
      </c>
    </row>
    <row r="136" spans="1:8" s="1" customFormat="1" x14ac:dyDescent="0.2">
      <c r="A136" s="11"/>
      <c r="B136" s="40"/>
      <c r="C136" s="20"/>
      <c r="D136" s="20"/>
      <c r="E136" s="20"/>
      <c r="F136" s="20"/>
      <c r="G136" s="20"/>
      <c r="H136" s="20"/>
    </row>
    <row r="137" spans="1:8" ht="18" x14ac:dyDescent="0.25">
      <c r="A137" s="18" t="s">
        <v>31</v>
      </c>
      <c r="B137" s="45">
        <f t="shared" ref="B137:G137" si="17">B135+B31</f>
        <v>109591506.11</v>
      </c>
      <c r="C137" s="45">
        <f t="shared" si="17"/>
        <v>11450755.029999999</v>
      </c>
      <c r="D137" s="45">
        <f t="shared" si="17"/>
        <v>23627604.630000003</v>
      </c>
      <c r="E137" s="45">
        <f t="shared" si="17"/>
        <v>37256573.225000001</v>
      </c>
      <c r="F137" s="45">
        <f t="shared" si="17"/>
        <v>37256573.225000001</v>
      </c>
      <c r="G137" s="46">
        <f t="shared" si="17"/>
        <v>109591506.11</v>
      </c>
    </row>
    <row r="141" spans="1:8" x14ac:dyDescent="0.2">
      <c r="A141" s="11"/>
      <c r="B141" s="40"/>
    </row>
  </sheetData>
  <printOptions horizontalCentered="1" gridLines="1"/>
  <pageMargins left="0.27" right="0.25" top="0.6" bottom="0.56000000000000005" header="0.27" footer="0.21"/>
  <pageSetup scale="90" orientation="landscape" r:id="rId1"/>
  <headerFooter alignWithMargins="0"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FY14-GN0</vt:lpstr>
      <vt:lpstr>FY13-GN0</vt:lpstr>
      <vt:lpstr>'FY13-GN0'!Print_Area</vt:lpstr>
      <vt:lpstr>'FY14-GN0'!Print_Area</vt:lpstr>
      <vt:lpstr>'FY13-GN0'!Print_Titles</vt:lpstr>
      <vt:lpstr>'FY14-GN0'!Print_Titles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Punnett</dc:creator>
  <cp:lastModifiedBy>ServUS</cp:lastModifiedBy>
  <cp:lastPrinted>2012-01-05T14:35:25Z</cp:lastPrinted>
  <dcterms:created xsi:type="dcterms:W3CDTF">2005-04-20T22:51:54Z</dcterms:created>
  <dcterms:modified xsi:type="dcterms:W3CDTF">2013-04-11T17:19:06Z</dcterms:modified>
</cp:coreProperties>
</file>